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uhasebe.UNITRANS\Desktop\"/>
    </mc:Choice>
  </mc:AlternateContent>
  <bookViews>
    <workbookView xWindow="0" yWindow="0" windowWidth="28800" windowHeight="11820" firstSheet="1" activeTab="1"/>
  </bookViews>
  <sheets>
    <sheet name="data" sheetId="26" state="hidden" r:id="rId1"/>
    <sheet name="Table 1" sheetId="1" r:id="rId2"/>
    <sheet name="Table 2" sheetId="2" r:id="rId3"/>
    <sheet name="Table 3" sheetId="3" r:id="rId4"/>
    <sheet name="Table 4" sheetId="4" r:id="rId5"/>
    <sheet name="Table 5" sheetId="5" r:id="rId6"/>
    <sheet name="Table 6" sheetId="6" r:id="rId7"/>
    <sheet name="Table 7" sheetId="7" r:id="rId8"/>
    <sheet name="Table 8" sheetId="8" r:id="rId9"/>
    <sheet name="Table 9" sheetId="9" r:id="rId10"/>
    <sheet name="Table 10" sheetId="10" r:id="rId11"/>
    <sheet name="Table 11" sheetId="11" r:id="rId12"/>
    <sheet name="Table 12" sheetId="12" r:id="rId13"/>
    <sheet name="Table 13" sheetId="13" r:id="rId14"/>
    <sheet name="Table 14" sheetId="14" r:id="rId15"/>
    <sheet name="Table 15" sheetId="15" r:id="rId16"/>
    <sheet name="Table 16" sheetId="16" r:id="rId17"/>
    <sheet name="Table 17" sheetId="17" r:id="rId18"/>
    <sheet name="Table 18" sheetId="18" r:id="rId19"/>
    <sheet name="Table 19" sheetId="19" r:id="rId20"/>
    <sheet name="Table 20" sheetId="20" r:id="rId21"/>
    <sheet name="Table 21" sheetId="21" r:id="rId22"/>
    <sheet name="Table 22" sheetId="22" r:id="rId23"/>
    <sheet name="Table 23" sheetId="23" r:id="rId24"/>
    <sheet name="Table 24" sheetId="24" r:id="rId25"/>
    <sheet name="Table 25" sheetId="25" r:id="rId26"/>
  </sheets>
  <definedNames>
    <definedName name="_xlnm.Print_Area" localSheetId="1">'Table 1'!$A$1:$G$28</definedName>
    <definedName name="_xlnm.Print_Area" localSheetId="10">'Table 10'!$A$1:$F$57</definedName>
    <definedName name="_xlnm.Print_Area" localSheetId="11">'Table 11'!$A$1:$K$101</definedName>
    <definedName name="_xlnm.Print_Area" localSheetId="12">'Table 12'!$A$1:$F$52</definedName>
    <definedName name="_xlnm.Print_Area" localSheetId="13">'Table 13'!$A$1:$F$49</definedName>
    <definedName name="_xlnm.Print_Area" localSheetId="14">'Table 14'!$A$1:$F$46</definedName>
    <definedName name="_xlnm.Print_Area" localSheetId="15">'Table 15'!$A$1:$F$30</definedName>
    <definedName name="_xlnm.Print_Area" localSheetId="16">'Table 16'!$A$1:$F$28</definedName>
    <definedName name="_xlnm.Print_Area" localSheetId="17">'Table 17'!$A$1:$F$28</definedName>
    <definedName name="_xlnm.Print_Area" localSheetId="18">'Table 18'!$A$1:$F$20</definedName>
    <definedName name="_xlnm.Print_Area" localSheetId="19">'Table 19'!$A$1:$F$20</definedName>
    <definedName name="_xlnm.Print_Area" localSheetId="2">'Table 2'!$A$1:$F$37</definedName>
    <definedName name="_xlnm.Print_Area" localSheetId="20">'Table 20'!$A$1:$F$34</definedName>
    <definedName name="_xlnm.Print_Area" localSheetId="21">'Table 21'!$A$1:$F$33</definedName>
    <definedName name="_xlnm.Print_Area" localSheetId="22">'Table 22'!$A$1:$F$46</definedName>
    <definedName name="_xlnm.Print_Area" localSheetId="23">'Table 23'!$A$1:$F$48</definedName>
    <definedName name="_xlnm.Print_Area" localSheetId="24">'Table 24'!$A$1:$L$53</definedName>
    <definedName name="_xlnm.Print_Area" localSheetId="25">'Table 25'!$A$1:$I$24</definedName>
    <definedName name="_xlnm.Print_Area" localSheetId="3">'Table 3'!$A$1:$F$39</definedName>
    <definedName name="_xlnm.Print_Area" localSheetId="4">'Table 4'!$A$1:$F$49</definedName>
    <definedName name="_xlnm.Print_Area" localSheetId="5">'Table 5'!$A$1:$F$50</definedName>
    <definedName name="_xlnm.Print_Area" localSheetId="6">'Table 6'!$A$1:$G$97</definedName>
    <definedName name="_xlnm.Print_Area" localSheetId="7">'Table 7'!$A$1:$F$50</definedName>
    <definedName name="_xlnm.Print_Area" localSheetId="8">'Table 8'!$A$1:$F$107</definedName>
    <definedName name="_xlnm.Print_Area" localSheetId="9">'Table 9'!$A$1:$F$50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15" l="1"/>
  <c r="N2" i="5"/>
  <c r="E68" i="6"/>
  <c r="D2" i="25" l="1"/>
  <c r="E2" i="25"/>
  <c r="D3" i="25"/>
  <c r="E3" i="25"/>
  <c r="D4" i="25"/>
  <c r="E4" i="25"/>
  <c r="D5" i="25"/>
  <c r="E5" i="25"/>
  <c r="D6" i="25"/>
  <c r="E6" i="25"/>
  <c r="D7" i="25"/>
  <c r="E7" i="25"/>
  <c r="D8" i="25"/>
  <c r="E8" i="25"/>
  <c r="D9" i="25"/>
  <c r="E9" i="25"/>
  <c r="D10" i="25"/>
  <c r="E10" i="25"/>
  <c r="D11" i="25"/>
  <c r="E11" i="25"/>
  <c r="D12" i="25"/>
  <c r="E12" i="25"/>
  <c r="D13" i="25"/>
  <c r="E13" i="25"/>
  <c r="D14" i="25"/>
  <c r="E14" i="25"/>
  <c r="D15" i="25"/>
  <c r="E15" i="25"/>
  <c r="D16" i="25"/>
  <c r="E16" i="25"/>
  <c r="D17" i="25"/>
  <c r="E17" i="25"/>
  <c r="D18" i="25"/>
  <c r="E18" i="25"/>
  <c r="D19" i="25"/>
  <c r="E19" i="25"/>
  <c r="D20" i="25"/>
  <c r="E20" i="25"/>
  <c r="D21" i="25"/>
  <c r="E21" i="25"/>
  <c r="D22" i="25"/>
  <c r="E22" i="25"/>
  <c r="D23" i="25"/>
  <c r="E23" i="25"/>
  <c r="D24" i="25"/>
  <c r="E24" i="25"/>
  <c r="E1" i="25"/>
  <c r="D1" i="25"/>
  <c r="E5" i="24"/>
  <c r="F5" i="24"/>
  <c r="E6" i="24"/>
  <c r="F6" i="24"/>
  <c r="E7" i="24"/>
  <c r="F7" i="24"/>
  <c r="E8" i="24"/>
  <c r="F8" i="24"/>
  <c r="E9" i="24"/>
  <c r="F9" i="24"/>
  <c r="E10" i="24"/>
  <c r="F10" i="24"/>
  <c r="E11" i="24"/>
  <c r="F11" i="24"/>
  <c r="E12" i="24"/>
  <c r="F12" i="24"/>
  <c r="E13" i="24"/>
  <c r="F13" i="24"/>
  <c r="E14" i="24"/>
  <c r="F14" i="24"/>
  <c r="E15" i="24"/>
  <c r="F15" i="24"/>
  <c r="E16" i="24"/>
  <c r="F16" i="24"/>
  <c r="E17" i="24"/>
  <c r="F17" i="24"/>
  <c r="E20" i="24"/>
  <c r="F20" i="24"/>
  <c r="E21" i="24"/>
  <c r="F21" i="24"/>
  <c r="E22" i="24"/>
  <c r="F22" i="24"/>
  <c r="E23" i="24"/>
  <c r="F23" i="24"/>
  <c r="E24" i="24"/>
  <c r="F24" i="24"/>
  <c r="E25" i="24"/>
  <c r="F25" i="24"/>
  <c r="E26" i="24"/>
  <c r="F26" i="24"/>
  <c r="E27" i="24"/>
  <c r="F27" i="24"/>
  <c r="E28" i="24"/>
  <c r="F28" i="24"/>
  <c r="E29" i="24"/>
  <c r="F29" i="24"/>
  <c r="E30" i="24"/>
  <c r="F30" i="24"/>
  <c r="E31" i="24"/>
  <c r="F31" i="24"/>
  <c r="E32" i="24"/>
  <c r="F32" i="24"/>
  <c r="E33" i="24"/>
  <c r="F33" i="24"/>
  <c r="E34" i="24"/>
  <c r="F34" i="24"/>
  <c r="E35" i="24"/>
  <c r="F35" i="24"/>
  <c r="E36" i="24"/>
  <c r="F36" i="24"/>
  <c r="E37" i="24"/>
  <c r="F37" i="24"/>
  <c r="E38" i="24"/>
  <c r="F38" i="24"/>
  <c r="E39" i="24"/>
  <c r="F39" i="24"/>
  <c r="E40" i="24"/>
  <c r="F40" i="24"/>
  <c r="E41" i="24"/>
  <c r="F41" i="24"/>
  <c r="E42" i="24"/>
  <c r="F42" i="24"/>
  <c r="E43" i="24"/>
  <c r="F43" i="24"/>
  <c r="E44" i="24"/>
  <c r="F44" i="24"/>
  <c r="E45" i="24"/>
  <c r="F45" i="24"/>
  <c r="E46" i="24"/>
  <c r="F46" i="24"/>
  <c r="E47" i="24"/>
  <c r="F47" i="24"/>
  <c r="E48" i="24"/>
  <c r="F48" i="24"/>
  <c r="E49" i="24"/>
  <c r="F49" i="24"/>
  <c r="E50" i="24"/>
  <c r="F50" i="24"/>
  <c r="E51" i="24"/>
  <c r="F51" i="24"/>
  <c r="E52" i="24"/>
  <c r="F52" i="24"/>
  <c r="E53" i="24"/>
  <c r="F53" i="24"/>
  <c r="F4" i="24"/>
  <c r="E4" i="24"/>
  <c r="C6" i="23"/>
  <c r="D6" i="23"/>
  <c r="E6" i="23"/>
  <c r="C7" i="23"/>
  <c r="D7" i="23"/>
  <c r="E7" i="23"/>
  <c r="C8" i="23"/>
  <c r="D8" i="23"/>
  <c r="E8" i="23"/>
  <c r="C9" i="23"/>
  <c r="D9" i="23"/>
  <c r="E9" i="23"/>
  <c r="C10" i="23"/>
  <c r="D10" i="23"/>
  <c r="E10" i="23"/>
  <c r="C11" i="23"/>
  <c r="D11" i="23"/>
  <c r="E11" i="23"/>
  <c r="C12" i="23"/>
  <c r="D12" i="23"/>
  <c r="E12" i="23"/>
  <c r="C13" i="23"/>
  <c r="D13" i="23"/>
  <c r="E13" i="23"/>
  <c r="C14" i="23"/>
  <c r="D14" i="23"/>
  <c r="E14" i="23"/>
  <c r="C15" i="23"/>
  <c r="D15" i="23"/>
  <c r="E15" i="23"/>
  <c r="C16" i="23"/>
  <c r="D16" i="23"/>
  <c r="E16" i="23"/>
  <c r="C23" i="23"/>
  <c r="D23" i="23"/>
  <c r="E23" i="23"/>
  <c r="C24" i="23"/>
  <c r="D24" i="23"/>
  <c r="E24" i="23"/>
  <c r="C25" i="23"/>
  <c r="D25" i="23"/>
  <c r="E25" i="23"/>
  <c r="C26" i="23"/>
  <c r="D26" i="23"/>
  <c r="E26" i="23"/>
  <c r="C27" i="23"/>
  <c r="D27" i="23"/>
  <c r="E27" i="23"/>
  <c r="C28" i="23"/>
  <c r="D28" i="23"/>
  <c r="E28" i="23"/>
  <c r="C29" i="23"/>
  <c r="D29" i="23"/>
  <c r="E29" i="23"/>
  <c r="C30" i="23"/>
  <c r="D30" i="23"/>
  <c r="E30" i="23"/>
  <c r="C31" i="23"/>
  <c r="D31" i="23"/>
  <c r="E31" i="23"/>
  <c r="C32" i="23"/>
  <c r="D32" i="23"/>
  <c r="E32" i="23"/>
  <c r="C33" i="23"/>
  <c r="D33" i="23"/>
  <c r="E33" i="23"/>
  <c r="C34" i="23"/>
  <c r="D34" i="23"/>
  <c r="E34" i="23"/>
  <c r="C35" i="23"/>
  <c r="D35" i="23"/>
  <c r="E35" i="23"/>
  <c r="C36" i="23"/>
  <c r="D36" i="23"/>
  <c r="E36" i="23"/>
  <c r="C37" i="23"/>
  <c r="D37" i="23"/>
  <c r="E37" i="23"/>
  <c r="C38" i="23"/>
  <c r="D38" i="23"/>
  <c r="E38" i="23"/>
  <c r="C39" i="23"/>
  <c r="D39" i="23"/>
  <c r="E39" i="23"/>
  <c r="C40" i="23"/>
  <c r="D40" i="23"/>
  <c r="E40" i="23"/>
  <c r="D5" i="23"/>
  <c r="E5" i="23"/>
  <c r="C5" i="23"/>
  <c r="C6" i="22"/>
  <c r="D6" i="22"/>
  <c r="E6" i="22"/>
  <c r="C7" i="22"/>
  <c r="D7" i="22"/>
  <c r="E7" i="22"/>
  <c r="C8" i="22"/>
  <c r="D8" i="22"/>
  <c r="E8" i="22"/>
  <c r="C9" i="22"/>
  <c r="D9" i="22"/>
  <c r="E9" i="22"/>
  <c r="C10" i="22"/>
  <c r="D10" i="22"/>
  <c r="E10" i="22"/>
  <c r="C11" i="22"/>
  <c r="D11" i="22"/>
  <c r="E11" i="22"/>
  <c r="C12" i="22"/>
  <c r="D12" i="22"/>
  <c r="E12" i="22"/>
  <c r="C13" i="22"/>
  <c r="D13" i="22"/>
  <c r="E13" i="22"/>
  <c r="C14" i="22"/>
  <c r="D14" i="22"/>
  <c r="E14" i="22"/>
  <c r="C15" i="22"/>
  <c r="D15" i="22"/>
  <c r="E15" i="22"/>
  <c r="C16" i="22"/>
  <c r="D16" i="22"/>
  <c r="E16" i="22"/>
  <c r="C17" i="22"/>
  <c r="D17" i="22"/>
  <c r="E17" i="22"/>
  <c r="C18" i="22"/>
  <c r="D18" i="22"/>
  <c r="E18" i="22"/>
  <c r="C19" i="22"/>
  <c r="D19" i="22"/>
  <c r="E19" i="22"/>
  <c r="C20" i="22"/>
  <c r="D20" i="22"/>
  <c r="E20" i="22"/>
  <c r="C21" i="22"/>
  <c r="D21" i="22"/>
  <c r="E21" i="22"/>
  <c r="C22" i="22"/>
  <c r="D22" i="22"/>
  <c r="E22" i="22"/>
  <c r="C23" i="22"/>
  <c r="D23" i="22"/>
  <c r="E23" i="22"/>
  <c r="C24" i="22"/>
  <c r="D24" i="22"/>
  <c r="E24" i="22"/>
  <c r="C25" i="22"/>
  <c r="D25" i="22"/>
  <c r="E25" i="22"/>
  <c r="C26" i="22"/>
  <c r="D26" i="22"/>
  <c r="E26" i="22"/>
  <c r="C27" i="22"/>
  <c r="D27" i="22"/>
  <c r="E27" i="22"/>
  <c r="C28" i="22"/>
  <c r="D28" i="22"/>
  <c r="E28" i="22"/>
  <c r="C35" i="22"/>
  <c r="D35" i="22"/>
  <c r="E35" i="22"/>
  <c r="C36" i="22"/>
  <c r="D36" i="22"/>
  <c r="E36" i="22"/>
  <c r="C37" i="22"/>
  <c r="D37" i="22"/>
  <c r="E37" i="22"/>
  <c r="C38" i="22"/>
  <c r="D38" i="22"/>
  <c r="E38" i="22"/>
  <c r="C39" i="22"/>
  <c r="D39" i="22"/>
  <c r="E39" i="22"/>
  <c r="C40" i="22"/>
  <c r="D40" i="22"/>
  <c r="E40" i="22"/>
  <c r="D5" i="22"/>
  <c r="E5" i="22"/>
  <c r="C5" i="22"/>
  <c r="C6" i="21"/>
  <c r="D6" i="21"/>
  <c r="E6" i="21"/>
  <c r="C7" i="21"/>
  <c r="D7" i="21"/>
  <c r="E7" i="21"/>
  <c r="C8" i="21"/>
  <c r="D8" i="21"/>
  <c r="E8" i="21"/>
  <c r="C9" i="21"/>
  <c r="D9" i="21"/>
  <c r="E9" i="21"/>
  <c r="C10" i="21"/>
  <c r="D10" i="21"/>
  <c r="E10" i="21"/>
  <c r="C11" i="21"/>
  <c r="D11" i="21"/>
  <c r="E11" i="21"/>
  <c r="C12" i="21"/>
  <c r="D12" i="21"/>
  <c r="E12" i="21"/>
  <c r="C13" i="21"/>
  <c r="D13" i="21"/>
  <c r="E13" i="21"/>
  <c r="C14" i="21"/>
  <c r="D14" i="21"/>
  <c r="E14" i="21"/>
  <c r="C15" i="21"/>
  <c r="D15" i="21"/>
  <c r="E15" i="21"/>
  <c r="C16" i="21"/>
  <c r="D16" i="21"/>
  <c r="E16" i="21"/>
  <c r="C17" i="21"/>
  <c r="D17" i="21"/>
  <c r="E17" i="21"/>
  <c r="C18" i="21"/>
  <c r="D18" i="21"/>
  <c r="E18" i="21"/>
  <c r="C19" i="21"/>
  <c r="D19" i="21"/>
  <c r="E19" i="21"/>
  <c r="C20" i="21"/>
  <c r="D20" i="21"/>
  <c r="E20" i="21"/>
  <c r="C21" i="21"/>
  <c r="D21" i="21"/>
  <c r="E21" i="21"/>
  <c r="C22" i="21"/>
  <c r="D22" i="21"/>
  <c r="E22" i="21"/>
  <c r="C23" i="21"/>
  <c r="D23" i="21"/>
  <c r="E23" i="21"/>
  <c r="C24" i="21"/>
  <c r="D24" i="21"/>
  <c r="E24" i="21"/>
  <c r="C25" i="21"/>
  <c r="D25" i="21"/>
  <c r="E25" i="21"/>
  <c r="C26" i="21"/>
  <c r="D26" i="21"/>
  <c r="E26" i="21"/>
  <c r="C27" i="21"/>
  <c r="D27" i="21"/>
  <c r="E27" i="21"/>
  <c r="C28" i="21"/>
  <c r="D28" i="21"/>
  <c r="E28" i="21"/>
  <c r="D5" i="21"/>
  <c r="E5" i="21"/>
  <c r="C5" i="21"/>
  <c r="C6" i="20"/>
  <c r="D6" i="20"/>
  <c r="E6" i="20"/>
  <c r="C7" i="20"/>
  <c r="D7" i="20"/>
  <c r="E7" i="20"/>
  <c r="C8" i="20"/>
  <c r="D8" i="20"/>
  <c r="E8" i="20"/>
  <c r="C9" i="20"/>
  <c r="D9" i="20"/>
  <c r="E9" i="20"/>
  <c r="C10" i="20"/>
  <c r="D10" i="20"/>
  <c r="E10" i="20"/>
  <c r="C11" i="20"/>
  <c r="D11" i="20"/>
  <c r="E11" i="20"/>
  <c r="C12" i="20"/>
  <c r="D12" i="20"/>
  <c r="E12" i="20"/>
  <c r="C13" i="20"/>
  <c r="D13" i="20"/>
  <c r="E13" i="20"/>
  <c r="C14" i="20"/>
  <c r="D14" i="20"/>
  <c r="E14" i="20"/>
  <c r="C15" i="20"/>
  <c r="D15" i="20"/>
  <c r="E15" i="20"/>
  <c r="C16" i="20"/>
  <c r="D16" i="20"/>
  <c r="E16" i="20"/>
  <c r="C17" i="20"/>
  <c r="D17" i="20"/>
  <c r="E17" i="20"/>
  <c r="C18" i="20"/>
  <c r="D18" i="20"/>
  <c r="E18" i="20"/>
  <c r="C19" i="20"/>
  <c r="D19" i="20"/>
  <c r="E19" i="20"/>
  <c r="C20" i="20"/>
  <c r="D20" i="20"/>
  <c r="E20" i="20"/>
  <c r="C21" i="20"/>
  <c r="D21" i="20"/>
  <c r="E21" i="20"/>
  <c r="C22" i="20"/>
  <c r="D22" i="20"/>
  <c r="E22" i="20"/>
  <c r="C23" i="20"/>
  <c r="D23" i="20"/>
  <c r="E23" i="20"/>
  <c r="C24" i="20"/>
  <c r="D24" i="20"/>
  <c r="E24" i="20"/>
  <c r="C25" i="20"/>
  <c r="D25" i="20"/>
  <c r="E25" i="20"/>
  <c r="C26" i="20"/>
  <c r="D26" i="20"/>
  <c r="E26" i="20"/>
  <c r="C27" i="20"/>
  <c r="D27" i="20"/>
  <c r="E27" i="20"/>
  <c r="C28" i="20"/>
  <c r="D28" i="20"/>
  <c r="E28" i="20"/>
  <c r="D5" i="20"/>
  <c r="E5" i="20"/>
  <c r="C5" i="20"/>
  <c r="C6" i="19"/>
  <c r="D6" i="19"/>
  <c r="E6" i="19"/>
  <c r="C7" i="19"/>
  <c r="D7" i="19"/>
  <c r="E7" i="19"/>
  <c r="C8" i="19"/>
  <c r="D8" i="19"/>
  <c r="E8" i="19"/>
  <c r="C9" i="19"/>
  <c r="D9" i="19"/>
  <c r="E9" i="19"/>
  <c r="C10" i="19"/>
  <c r="D10" i="19"/>
  <c r="E10" i="19"/>
  <c r="C11" i="19"/>
  <c r="D11" i="19"/>
  <c r="E11" i="19"/>
  <c r="C12" i="19"/>
  <c r="D12" i="19"/>
  <c r="E12" i="19"/>
  <c r="C13" i="19"/>
  <c r="D13" i="19"/>
  <c r="E13" i="19"/>
  <c r="C14" i="19"/>
  <c r="D14" i="19"/>
  <c r="E14" i="19"/>
  <c r="C15" i="19"/>
  <c r="D15" i="19"/>
  <c r="E15" i="19"/>
  <c r="C16" i="19"/>
  <c r="D16" i="19"/>
  <c r="E16" i="19"/>
  <c r="D5" i="19"/>
  <c r="E5" i="19"/>
  <c r="C5" i="19"/>
  <c r="C6" i="18"/>
  <c r="D6" i="18"/>
  <c r="E6" i="18"/>
  <c r="C7" i="18"/>
  <c r="D7" i="18"/>
  <c r="E7" i="18"/>
  <c r="C8" i="18"/>
  <c r="D8" i="18"/>
  <c r="E8" i="18"/>
  <c r="C9" i="18"/>
  <c r="D9" i="18"/>
  <c r="E9" i="18"/>
  <c r="C10" i="18"/>
  <c r="D10" i="18"/>
  <c r="E10" i="18"/>
  <c r="C11" i="18"/>
  <c r="D11" i="18"/>
  <c r="E11" i="18"/>
  <c r="C12" i="18"/>
  <c r="D12" i="18"/>
  <c r="E12" i="18"/>
  <c r="C13" i="18"/>
  <c r="D13" i="18"/>
  <c r="E13" i="18"/>
  <c r="C14" i="18"/>
  <c r="D14" i="18"/>
  <c r="E14" i="18"/>
  <c r="C15" i="18"/>
  <c r="D15" i="18"/>
  <c r="E15" i="18"/>
  <c r="C16" i="18"/>
  <c r="D16" i="18"/>
  <c r="E16" i="18"/>
  <c r="D5" i="18"/>
  <c r="E5" i="18"/>
  <c r="C5" i="18"/>
  <c r="C6" i="17"/>
  <c r="C7" i="17"/>
  <c r="C8" i="17"/>
  <c r="D8" i="17"/>
  <c r="C9" i="17"/>
  <c r="C10" i="17"/>
  <c r="C11" i="17"/>
  <c r="D11" i="17"/>
  <c r="C12" i="17"/>
  <c r="C13" i="17"/>
  <c r="C14" i="17"/>
  <c r="D14" i="17"/>
  <c r="C15" i="17"/>
  <c r="C16" i="17"/>
  <c r="C17" i="17"/>
  <c r="D17" i="17"/>
  <c r="C18" i="17"/>
  <c r="D18" i="17"/>
  <c r="C19" i="17"/>
  <c r="C20" i="17"/>
  <c r="D20" i="17"/>
  <c r="E20" i="17"/>
  <c r="C21" i="17"/>
  <c r="D21" i="17"/>
  <c r="C22" i="17"/>
  <c r="C23" i="17"/>
  <c r="D23" i="17"/>
  <c r="E23" i="17"/>
  <c r="C24" i="17"/>
  <c r="D24" i="17"/>
  <c r="E24" i="17"/>
  <c r="C25" i="17"/>
  <c r="D25" i="17"/>
  <c r="E25" i="17"/>
  <c r="C5" i="17"/>
  <c r="C6" i="16"/>
  <c r="D6" i="16"/>
  <c r="E6" i="16"/>
  <c r="C7" i="16"/>
  <c r="D7" i="16"/>
  <c r="E7" i="16"/>
  <c r="C8" i="16"/>
  <c r="D8" i="16"/>
  <c r="E8" i="16"/>
  <c r="C9" i="16"/>
  <c r="D9" i="16"/>
  <c r="E9" i="16"/>
  <c r="C10" i="16"/>
  <c r="D10" i="16"/>
  <c r="E10" i="16"/>
  <c r="C11" i="16"/>
  <c r="D11" i="16"/>
  <c r="E11" i="16"/>
  <c r="C12" i="16"/>
  <c r="D12" i="16"/>
  <c r="E12" i="16"/>
  <c r="C13" i="16"/>
  <c r="D13" i="16"/>
  <c r="E13" i="16"/>
  <c r="C14" i="16"/>
  <c r="D14" i="16"/>
  <c r="E14" i="16"/>
  <c r="C15" i="16"/>
  <c r="D15" i="16"/>
  <c r="E15" i="16"/>
  <c r="C16" i="16"/>
  <c r="D16" i="16"/>
  <c r="E16" i="16"/>
  <c r="C17" i="16"/>
  <c r="D17" i="16"/>
  <c r="E17" i="16"/>
  <c r="C18" i="16"/>
  <c r="D18" i="16"/>
  <c r="E18" i="16"/>
  <c r="C19" i="16"/>
  <c r="D19" i="16"/>
  <c r="E19" i="16"/>
  <c r="C20" i="16"/>
  <c r="D20" i="16"/>
  <c r="E20" i="16"/>
  <c r="C21" i="16"/>
  <c r="D21" i="16"/>
  <c r="E21" i="16"/>
  <c r="C22" i="16"/>
  <c r="D22" i="16"/>
  <c r="E22" i="16"/>
  <c r="D5" i="16"/>
  <c r="E5" i="16"/>
  <c r="C5" i="16"/>
  <c r="C19" i="15"/>
  <c r="D19" i="15"/>
  <c r="E19" i="15"/>
  <c r="C20" i="15"/>
  <c r="D20" i="15"/>
  <c r="E20" i="15"/>
  <c r="C21" i="15"/>
  <c r="D21" i="15"/>
  <c r="E21" i="15"/>
  <c r="C22" i="15"/>
  <c r="D22" i="15"/>
  <c r="E22" i="15"/>
  <c r="C23" i="15"/>
  <c r="D23" i="15"/>
  <c r="E23" i="15"/>
  <c r="C24" i="15"/>
  <c r="D24" i="15"/>
  <c r="E24" i="15"/>
  <c r="C25" i="15"/>
  <c r="D25" i="15"/>
  <c r="E25" i="15"/>
  <c r="C26" i="15"/>
  <c r="D26" i="15"/>
  <c r="E26" i="15"/>
  <c r="C27" i="15"/>
  <c r="D27" i="15"/>
  <c r="E27" i="15"/>
  <c r="D18" i="15"/>
  <c r="E18" i="15"/>
  <c r="C18" i="15"/>
  <c r="C6" i="15"/>
  <c r="D6" i="15"/>
  <c r="E6" i="15"/>
  <c r="C7" i="15"/>
  <c r="D7" i="15"/>
  <c r="E7" i="15"/>
  <c r="C8" i="15"/>
  <c r="D8" i="15"/>
  <c r="E8" i="15"/>
  <c r="C9" i="15"/>
  <c r="D9" i="15"/>
  <c r="E9" i="15"/>
  <c r="C10" i="15"/>
  <c r="D10" i="15"/>
  <c r="E10" i="15"/>
  <c r="C11" i="15"/>
  <c r="D11" i="15"/>
  <c r="E11" i="15"/>
  <c r="C12" i="15"/>
  <c r="D12" i="15"/>
  <c r="E12" i="15"/>
  <c r="C13" i="15"/>
  <c r="D13" i="15"/>
  <c r="E13" i="15"/>
  <c r="C14" i="15"/>
  <c r="D14" i="15"/>
  <c r="E14" i="15"/>
  <c r="D5" i="15"/>
  <c r="E5" i="15"/>
  <c r="C6" i="14"/>
  <c r="D6" i="14"/>
  <c r="E6" i="14"/>
  <c r="C7" i="14"/>
  <c r="D7" i="14"/>
  <c r="E7" i="14"/>
  <c r="C8" i="14"/>
  <c r="D8" i="14"/>
  <c r="E8" i="14"/>
  <c r="C9" i="14"/>
  <c r="D9" i="14"/>
  <c r="E9" i="14"/>
  <c r="C10" i="14"/>
  <c r="D10" i="14"/>
  <c r="E10" i="14"/>
  <c r="C11" i="14"/>
  <c r="D11" i="14"/>
  <c r="E11" i="14"/>
  <c r="C12" i="14"/>
  <c r="D12" i="14"/>
  <c r="E12" i="14"/>
  <c r="C13" i="14"/>
  <c r="D13" i="14"/>
  <c r="E13" i="14"/>
  <c r="C14" i="14"/>
  <c r="D14" i="14"/>
  <c r="E14" i="14"/>
  <c r="C16" i="14"/>
  <c r="D16" i="14"/>
  <c r="E16" i="14"/>
  <c r="C17" i="14"/>
  <c r="D17" i="14"/>
  <c r="E17" i="14"/>
  <c r="C18" i="14"/>
  <c r="D18" i="14"/>
  <c r="E18" i="14"/>
  <c r="C19" i="14"/>
  <c r="D19" i="14"/>
  <c r="E19" i="14"/>
  <c r="C20" i="14"/>
  <c r="D20" i="14"/>
  <c r="E20" i="14"/>
  <c r="C21" i="14"/>
  <c r="D21" i="14"/>
  <c r="E21" i="14"/>
  <c r="C22" i="14"/>
  <c r="D22" i="14"/>
  <c r="E22" i="14"/>
  <c r="C23" i="14"/>
  <c r="D23" i="14"/>
  <c r="E23" i="14"/>
  <c r="C24" i="14"/>
  <c r="D24" i="14"/>
  <c r="E24" i="14"/>
  <c r="C25" i="14"/>
  <c r="D25" i="14"/>
  <c r="E25" i="14"/>
  <c r="C26" i="14"/>
  <c r="D26" i="14"/>
  <c r="E26" i="14"/>
  <c r="C27" i="14"/>
  <c r="D27" i="14"/>
  <c r="E27" i="14"/>
  <c r="C28" i="14"/>
  <c r="D28" i="14"/>
  <c r="E28" i="14"/>
  <c r="C29" i="14"/>
  <c r="D29" i="14"/>
  <c r="E29" i="14"/>
  <c r="C30" i="14"/>
  <c r="D30" i="14"/>
  <c r="E30" i="14"/>
  <c r="C31" i="14"/>
  <c r="D31" i="14"/>
  <c r="E31" i="14"/>
  <c r="C32" i="14"/>
  <c r="D32" i="14"/>
  <c r="E32" i="14"/>
  <c r="C33" i="14"/>
  <c r="D33" i="14"/>
  <c r="E33" i="14"/>
  <c r="C34" i="14"/>
  <c r="D34" i="14"/>
  <c r="E34" i="14"/>
  <c r="C35" i="14"/>
  <c r="D35" i="14"/>
  <c r="E35" i="14"/>
  <c r="C36" i="14"/>
  <c r="D36" i="14"/>
  <c r="E36" i="14"/>
  <c r="C37" i="14"/>
  <c r="D37" i="14"/>
  <c r="E37" i="14"/>
  <c r="C38" i="14"/>
  <c r="D38" i="14"/>
  <c r="E38" i="14"/>
  <c r="C39" i="14"/>
  <c r="D39" i="14"/>
  <c r="E39" i="14"/>
  <c r="C40" i="14"/>
  <c r="D40" i="14"/>
  <c r="E40" i="14"/>
  <c r="D5" i="14"/>
  <c r="E5" i="14"/>
  <c r="C5" i="14"/>
  <c r="C6" i="13"/>
  <c r="D6" i="13"/>
  <c r="E6" i="13"/>
  <c r="C7" i="13"/>
  <c r="D7" i="13"/>
  <c r="E7" i="13"/>
  <c r="C8" i="13"/>
  <c r="D8" i="13"/>
  <c r="E8" i="13"/>
  <c r="C9" i="13"/>
  <c r="D9" i="13"/>
  <c r="E9" i="13"/>
  <c r="C10" i="13"/>
  <c r="D10" i="13"/>
  <c r="E10" i="13"/>
  <c r="C11" i="13"/>
  <c r="D11" i="13"/>
  <c r="E11" i="13"/>
  <c r="C12" i="13"/>
  <c r="D12" i="13"/>
  <c r="E12" i="13"/>
  <c r="C13" i="13"/>
  <c r="D13" i="13"/>
  <c r="E13" i="13"/>
  <c r="C14" i="13"/>
  <c r="D14" i="13"/>
  <c r="E14" i="13"/>
  <c r="C15" i="13"/>
  <c r="D15" i="13"/>
  <c r="E15" i="13"/>
  <c r="C16" i="13"/>
  <c r="D16" i="13"/>
  <c r="E16" i="13"/>
  <c r="C17" i="13"/>
  <c r="D17" i="13"/>
  <c r="E17" i="13"/>
  <c r="C19" i="13"/>
  <c r="D19" i="13"/>
  <c r="E19" i="13"/>
  <c r="C20" i="13"/>
  <c r="D20" i="13"/>
  <c r="E20" i="13"/>
  <c r="C21" i="13"/>
  <c r="D21" i="13"/>
  <c r="E21" i="13"/>
  <c r="C22" i="13"/>
  <c r="D22" i="13"/>
  <c r="E22" i="13"/>
  <c r="C23" i="13"/>
  <c r="D23" i="13"/>
  <c r="E23" i="13"/>
  <c r="C24" i="13"/>
  <c r="D24" i="13"/>
  <c r="E24" i="13"/>
  <c r="C25" i="13"/>
  <c r="D25" i="13"/>
  <c r="E25" i="13"/>
  <c r="C26" i="13"/>
  <c r="D26" i="13"/>
  <c r="E26" i="13"/>
  <c r="C27" i="13"/>
  <c r="D27" i="13"/>
  <c r="E27" i="13"/>
  <c r="C28" i="13"/>
  <c r="D28" i="13"/>
  <c r="E28" i="13"/>
  <c r="C29" i="13"/>
  <c r="D29" i="13"/>
  <c r="E29" i="13"/>
  <c r="C30" i="13"/>
  <c r="D30" i="13"/>
  <c r="E30" i="13"/>
  <c r="C31" i="13"/>
  <c r="D31" i="13"/>
  <c r="E31" i="13"/>
  <c r="C32" i="13"/>
  <c r="D32" i="13"/>
  <c r="E32" i="13"/>
  <c r="C33" i="13"/>
  <c r="D33" i="13"/>
  <c r="E33" i="13"/>
  <c r="C34" i="13"/>
  <c r="D34" i="13"/>
  <c r="E34" i="13"/>
  <c r="C35" i="13"/>
  <c r="D35" i="13"/>
  <c r="E35" i="13"/>
  <c r="C36" i="13"/>
  <c r="D36" i="13"/>
  <c r="E36" i="13"/>
  <c r="C37" i="13"/>
  <c r="D37" i="13"/>
  <c r="E37" i="13"/>
  <c r="C38" i="13"/>
  <c r="D38" i="13"/>
  <c r="E38" i="13"/>
  <c r="C39" i="13"/>
  <c r="D39" i="13"/>
  <c r="E39" i="13"/>
  <c r="C40" i="13"/>
  <c r="D40" i="13"/>
  <c r="E40" i="13"/>
  <c r="C41" i="13"/>
  <c r="D41" i="13"/>
  <c r="E41" i="13"/>
  <c r="C42" i="13"/>
  <c r="D42" i="13"/>
  <c r="E42" i="13"/>
  <c r="C43" i="13"/>
  <c r="D43" i="13"/>
  <c r="E43" i="13"/>
  <c r="D5" i="13"/>
  <c r="E5" i="13"/>
  <c r="C5" i="13"/>
  <c r="C6" i="12"/>
  <c r="D6" i="12"/>
  <c r="E6" i="12"/>
  <c r="C7" i="12"/>
  <c r="D7" i="12"/>
  <c r="E7" i="12"/>
  <c r="C8" i="12"/>
  <c r="D8" i="12"/>
  <c r="E8" i="12"/>
  <c r="C9" i="12"/>
  <c r="D9" i="12"/>
  <c r="E9" i="12"/>
  <c r="C10" i="12"/>
  <c r="D10" i="12"/>
  <c r="E10" i="12"/>
  <c r="C11" i="12"/>
  <c r="D11" i="12"/>
  <c r="E11" i="12"/>
  <c r="C12" i="12"/>
  <c r="D12" i="12"/>
  <c r="E12" i="12"/>
  <c r="C13" i="12"/>
  <c r="D13" i="12"/>
  <c r="E13" i="12"/>
  <c r="C14" i="12"/>
  <c r="D14" i="12"/>
  <c r="E14" i="12"/>
  <c r="C15" i="12"/>
  <c r="D15" i="12"/>
  <c r="E15" i="12"/>
  <c r="C16" i="12"/>
  <c r="D16" i="12"/>
  <c r="E16" i="12"/>
  <c r="C17" i="12"/>
  <c r="D17" i="12"/>
  <c r="E17" i="12"/>
  <c r="C18" i="12"/>
  <c r="D18" i="12"/>
  <c r="E18" i="12"/>
  <c r="C19" i="12"/>
  <c r="D19" i="12"/>
  <c r="E19" i="12"/>
  <c r="C20" i="12"/>
  <c r="D20" i="12"/>
  <c r="E20" i="12"/>
  <c r="C21" i="12"/>
  <c r="D21" i="12"/>
  <c r="E21" i="12"/>
  <c r="C22" i="12"/>
  <c r="D22" i="12"/>
  <c r="E22" i="12"/>
  <c r="C23" i="12"/>
  <c r="D23" i="12"/>
  <c r="E23" i="12"/>
  <c r="C24" i="12"/>
  <c r="D24" i="12"/>
  <c r="E24" i="12"/>
  <c r="C25" i="12"/>
  <c r="D25" i="12"/>
  <c r="E25" i="12"/>
  <c r="C26" i="12"/>
  <c r="D26" i="12"/>
  <c r="E26" i="12"/>
  <c r="C27" i="12"/>
  <c r="D27" i="12"/>
  <c r="E27" i="12"/>
  <c r="C28" i="12"/>
  <c r="D28" i="12"/>
  <c r="E28" i="12"/>
  <c r="C29" i="12"/>
  <c r="D29" i="12"/>
  <c r="E29" i="12"/>
  <c r="C30" i="12"/>
  <c r="D30" i="12"/>
  <c r="E30" i="12"/>
  <c r="C31" i="12"/>
  <c r="D31" i="12"/>
  <c r="E31" i="12"/>
  <c r="C32" i="12"/>
  <c r="D32" i="12"/>
  <c r="E32" i="12"/>
  <c r="C33" i="12"/>
  <c r="D33" i="12"/>
  <c r="E33" i="12"/>
  <c r="C34" i="12"/>
  <c r="D34" i="12"/>
  <c r="E34" i="12"/>
  <c r="C35" i="12"/>
  <c r="D35" i="12"/>
  <c r="E35" i="12"/>
  <c r="C36" i="12"/>
  <c r="D36" i="12"/>
  <c r="E36" i="12"/>
  <c r="C37" i="12"/>
  <c r="D37" i="12"/>
  <c r="E37" i="12"/>
  <c r="C38" i="12"/>
  <c r="D38" i="12"/>
  <c r="E38" i="12"/>
  <c r="C39" i="12"/>
  <c r="D39" i="12"/>
  <c r="E39" i="12"/>
  <c r="C40" i="12"/>
  <c r="D40" i="12"/>
  <c r="E40" i="12"/>
  <c r="C41" i="12"/>
  <c r="D41" i="12"/>
  <c r="E41" i="12"/>
  <c r="C42" i="12"/>
  <c r="D42" i="12"/>
  <c r="E42" i="12"/>
  <c r="C43" i="12"/>
  <c r="D43" i="12"/>
  <c r="E43" i="12"/>
  <c r="C44" i="12"/>
  <c r="D44" i="12"/>
  <c r="E44" i="12"/>
  <c r="C45" i="12"/>
  <c r="D45" i="12"/>
  <c r="E45" i="12"/>
  <c r="C46" i="12"/>
  <c r="D46" i="12"/>
  <c r="E46" i="12"/>
  <c r="D5" i="12"/>
  <c r="E5" i="12"/>
  <c r="C5" i="12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54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5" i="11"/>
  <c r="C7" i="10"/>
  <c r="D7" i="10"/>
  <c r="E7" i="10"/>
  <c r="C8" i="10"/>
  <c r="D8" i="10"/>
  <c r="E8" i="10"/>
  <c r="C9" i="10"/>
  <c r="D9" i="10"/>
  <c r="E9" i="10"/>
  <c r="C10" i="10"/>
  <c r="D10" i="10"/>
  <c r="E10" i="10"/>
  <c r="C11" i="10"/>
  <c r="D11" i="10"/>
  <c r="E11" i="10"/>
  <c r="C12" i="10"/>
  <c r="D12" i="10"/>
  <c r="E12" i="10"/>
  <c r="C13" i="10"/>
  <c r="D13" i="10"/>
  <c r="E13" i="10"/>
  <c r="C14" i="10"/>
  <c r="D14" i="10"/>
  <c r="E14" i="10"/>
  <c r="C15" i="10"/>
  <c r="D15" i="10"/>
  <c r="E15" i="10"/>
  <c r="C16" i="10"/>
  <c r="D16" i="10"/>
  <c r="E16" i="10"/>
  <c r="C17" i="10"/>
  <c r="D17" i="10"/>
  <c r="E17" i="10"/>
  <c r="C18" i="10"/>
  <c r="D18" i="10"/>
  <c r="E18" i="10"/>
  <c r="C19" i="10"/>
  <c r="D19" i="10"/>
  <c r="E19" i="10"/>
  <c r="C20" i="10"/>
  <c r="D20" i="10"/>
  <c r="E20" i="10"/>
  <c r="C21" i="10"/>
  <c r="D21" i="10"/>
  <c r="E21" i="10"/>
  <c r="C22" i="10"/>
  <c r="D22" i="10"/>
  <c r="E22" i="10"/>
  <c r="C23" i="10"/>
  <c r="D23" i="10"/>
  <c r="E23" i="10"/>
  <c r="C24" i="10"/>
  <c r="D24" i="10"/>
  <c r="E24" i="10"/>
  <c r="C25" i="10"/>
  <c r="D25" i="10"/>
  <c r="E25" i="10"/>
  <c r="C26" i="10"/>
  <c r="D26" i="10"/>
  <c r="E26" i="10"/>
  <c r="C27" i="10"/>
  <c r="D27" i="10"/>
  <c r="E27" i="10"/>
  <c r="C28" i="10"/>
  <c r="D28" i="10"/>
  <c r="E28" i="10"/>
  <c r="C29" i="10"/>
  <c r="D29" i="10"/>
  <c r="E29" i="10"/>
  <c r="C30" i="10"/>
  <c r="D30" i="10"/>
  <c r="E30" i="10"/>
  <c r="C31" i="10"/>
  <c r="D31" i="10"/>
  <c r="E31" i="10"/>
  <c r="C32" i="10"/>
  <c r="D32" i="10"/>
  <c r="E32" i="10"/>
  <c r="C33" i="10"/>
  <c r="D33" i="10"/>
  <c r="E33" i="10"/>
  <c r="C34" i="10"/>
  <c r="D34" i="10"/>
  <c r="E34" i="10"/>
  <c r="C35" i="10"/>
  <c r="D35" i="10"/>
  <c r="E35" i="10"/>
  <c r="C36" i="10"/>
  <c r="D36" i="10"/>
  <c r="E36" i="10"/>
  <c r="C37" i="10"/>
  <c r="D37" i="10"/>
  <c r="E37" i="10"/>
  <c r="C38" i="10"/>
  <c r="D38" i="10"/>
  <c r="E38" i="10"/>
  <c r="C39" i="10"/>
  <c r="D39" i="10"/>
  <c r="E39" i="10"/>
  <c r="C40" i="10"/>
  <c r="D40" i="10"/>
  <c r="E40" i="10"/>
  <c r="C41" i="10"/>
  <c r="D41" i="10"/>
  <c r="E41" i="10"/>
  <c r="C42" i="10"/>
  <c r="D42" i="10"/>
  <c r="E42" i="10"/>
  <c r="C43" i="10"/>
  <c r="D43" i="10"/>
  <c r="E43" i="10"/>
  <c r="C44" i="10"/>
  <c r="D44" i="10"/>
  <c r="E44" i="10"/>
  <c r="C45" i="10"/>
  <c r="D45" i="10"/>
  <c r="E45" i="10"/>
  <c r="C46" i="10"/>
  <c r="D46" i="10"/>
  <c r="E46" i="10"/>
  <c r="C47" i="10"/>
  <c r="D47" i="10"/>
  <c r="E47" i="10"/>
  <c r="C48" i="10"/>
  <c r="D48" i="10"/>
  <c r="E48" i="10"/>
  <c r="C49" i="10"/>
  <c r="D49" i="10"/>
  <c r="E49" i="10"/>
  <c r="C50" i="10"/>
  <c r="D50" i="10"/>
  <c r="E50" i="10"/>
  <c r="C51" i="10"/>
  <c r="D51" i="10"/>
  <c r="E51" i="10"/>
  <c r="C52" i="10"/>
  <c r="D52" i="10"/>
  <c r="E52" i="10"/>
  <c r="D5" i="10"/>
  <c r="E5" i="10"/>
  <c r="C5" i="10"/>
  <c r="C6" i="9"/>
  <c r="D6" i="9"/>
  <c r="E6" i="9"/>
  <c r="C7" i="9"/>
  <c r="D7" i="9"/>
  <c r="E7" i="9"/>
  <c r="C8" i="9"/>
  <c r="D8" i="9"/>
  <c r="E8" i="9"/>
  <c r="C9" i="9"/>
  <c r="D9" i="9"/>
  <c r="E9" i="9"/>
  <c r="C10" i="9"/>
  <c r="D10" i="9"/>
  <c r="E10" i="9"/>
  <c r="C11" i="9"/>
  <c r="D11" i="9"/>
  <c r="E11" i="9"/>
  <c r="C12" i="9"/>
  <c r="D12" i="9"/>
  <c r="E12" i="9"/>
  <c r="C13" i="9"/>
  <c r="D13" i="9"/>
  <c r="E13" i="9"/>
  <c r="C14" i="9"/>
  <c r="D14" i="9"/>
  <c r="E14" i="9"/>
  <c r="C15" i="9"/>
  <c r="D15" i="9"/>
  <c r="E15" i="9"/>
  <c r="C16" i="9"/>
  <c r="D16" i="9"/>
  <c r="E16" i="9"/>
  <c r="C17" i="9"/>
  <c r="D17" i="9"/>
  <c r="E17" i="9"/>
  <c r="C18" i="9"/>
  <c r="D18" i="9"/>
  <c r="E18" i="9"/>
  <c r="C19" i="9"/>
  <c r="D19" i="9"/>
  <c r="E19" i="9"/>
  <c r="C20" i="9"/>
  <c r="D20" i="9"/>
  <c r="E20" i="9"/>
  <c r="C21" i="9"/>
  <c r="D21" i="9"/>
  <c r="E21" i="9"/>
  <c r="C22" i="9"/>
  <c r="D22" i="9"/>
  <c r="E22" i="9"/>
  <c r="C23" i="9"/>
  <c r="D23" i="9"/>
  <c r="E23" i="9"/>
  <c r="C24" i="9"/>
  <c r="D24" i="9"/>
  <c r="E24" i="9"/>
  <c r="C25" i="9"/>
  <c r="D25" i="9"/>
  <c r="E25" i="9"/>
  <c r="C26" i="9"/>
  <c r="D26" i="9"/>
  <c r="E26" i="9"/>
  <c r="C27" i="9"/>
  <c r="D27" i="9"/>
  <c r="E27" i="9"/>
  <c r="C28" i="9"/>
  <c r="D28" i="9"/>
  <c r="E28" i="9"/>
  <c r="C29" i="9"/>
  <c r="D29" i="9"/>
  <c r="E29" i="9"/>
  <c r="C30" i="9"/>
  <c r="D30" i="9"/>
  <c r="E30" i="9"/>
  <c r="C31" i="9"/>
  <c r="D31" i="9"/>
  <c r="E31" i="9"/>
  <c r="C32" i="9"/>
  <c r="D32" i="9"/>
  <c r="E32" i="9"/>
  <c r="C33" i="9"/>
  <c r="D33" i="9"/>
  <c r="E33" i="9"/>
  <c r="C34" i="9"/>
  <c r="D34" i="9"/>
  <c r="E34" i="9"/>
  <c r="C35" i="9"/>
  <c r="D35" i="9"/>
  <c r="E35" i="9"/>
  <c r="C36" i="9"/>
  <c r="D36" i="9"/>
  <c r="E36" i="9"/>
  <c r="C37" i="9"/>
  <c r="D37" i="9"/>
  <c r="E37" i="9"/>
  <c r="C38" i="9"/>
  <c r="D38" i="9"/>
  <c r="E38" i="9"/>
  <c r="C39" i="9"/>
  <c r="D39" i="9"/>
  <c r="E39" i="9"/>
  <c r="C40" i="9"/>
  <c r="D40" i="9"/>
  <c r="E40" i="9"/>
  <c r="C41" i="9"/>
  <c r="D41" i="9"/>
  <c r="E41" i="9"/>
  <c r="C42" i="9"/>
  <c r="D42" i="9"/>
  <c r="E42" i="9"/>
  <c r="C43" i="9"/>
  <c r="D43" i="9"/>
  <c r="E43" i="9"/>
  <c r="C44" i="9"/>
  <c r="D44" i="9"/>
  <c r="E44" i="9"/>
  <c r="C45" i="9"/>
  <c r="D45" i="9"/>
  <c r="E45" i="9"/>
  <c r="C46" i="9"/>
  <c r="D46" i="9"/>
  <c r="E46" i="9"/>
  <c r="D5" i="9"/>
  <c r="E5" i="9"/>
  <c r="C5" i="9"/>
  <c r="C59" i="8"/>
  <c r="D59" i="8"/>
  <c r="E59" i="8"/>
  <c r="C60" i="8"/>
  <c r="D60" i="8"/>
  <c r="E60" i="8"/>
  <c r="C61" i="8"/>
  <c r="D61" i="8"/>
  <c r="E61" i="8"/>
  <c r="C62" i="8"/>
  <c r="D62" i="8"/>
  <c r="E62" i="8"/>
  <c r="C63" i="8"/>
  <c r="D63" i="8"/>
  <c r="E63" i="8"/>
  <c r="C64" i="8"/>
  <c r="D64" i="8"/>
  <c r="E64" i="8"/>
  <c r="C65" i="8"/>
  <c r="D65" i="8"/>
  <c r="E65" i="8"/>
  <c r="C66" i="8"/>
  <c r="D66" i="8"/>
  <c r="E66" i="8"/>
  <c r="C67" i="8"/>
  <c r="D67" i="8"/>
  <c r="E67" i="8"/>
  <c r="C68" i="8"/>
  <c r="D68" i="8"/>
  <c r="E68" i="8"/>
  <c r="C69" i="8"/>
  <c r="D69" i="8"/>
  <c r="E69" i="8"/>
  <c r="C70" i="8"/>
  <c r="D70" i="8"/>
  <c r="E70" i="8"/>
  <c r="C71" i="8"/>
  <c r="D71" i="8"/>
  <c r="E71" i="8"/>
  <c r="C72" i="8"/>
  <c r="D72" i="8"/>
  <c r="E72" i="8"/>
  <c r="C73" i="8"/>
  <c r="D73" i="8"/>
  <c r="E73" i="8"/>
  <c r="C74" i="8"/>
  <c r="D74" i="8"/>
  <c r="E74" i="8"/>
  <c r="C75" i="8"/>
  <c r="D75" i="8"/>
  <c r="E75" i="8"/>
  <c r="C76" i="8"/>
  <c r="D76" i="8"/>
  <c r="E76" i="8"/>
  <c r="C77" i="8"/>
  <c r="D77" i="8"/>
  <c r="E77" i="8"/>
  <c r="C78" i="8"/>
  <c r="D78" i="8"/>
  <c r="E78" i="8"/>
  <c r="C79" i="8"/>
  <c r="D79" i="8"/>
  <c r="E79" i="8"/>
  <c r="C80" i="8"/>
  <c r="D80" i="8"/>
  <c r="E80" i="8"/>
  <c r="C81" i="8"/>
  <c r="D81" i="8"/>
  <c r="E81" i="8"/>
  <c r="C82" i="8"/>
  <c r="D82" i="8"/>
  <c r="E82" i="8"/>
  <c r="C83" i="8"/>
  <c r="D83" i="8"/>
  <c r="E83" i="8"/>
  <c r="C84" i="8"/>
  <c r="D84" i="8"/>
  <c r="E84" i="8"/>
  <c r="C85" i="8"/>
  <c r="D85" i="8"/>
  <c r="E85" i="8"/>
  <c r="C86" i="8"/>
  <c r="D86" i="8"/>
  <c r="E86" i="8"/>
  <c r="C87" i="8"/>
  <c r="D87" i="8"/>
  <c r="E87" i="8"/>
  <c r="C88" i="8"/>
  <c r="D88" i="8"/>
  <c r="E88" i="8"/>
  <c r="C89" i="8"/>
  <c r="D89" i="8"/>
  <c r="E89" i="8"/>
  <c r="C90" i="8"/>
  <c r="D90" i="8"/>
  <c r="E90" i="8"/>
  <c r="C91" i="8"/>
  <c r="D91" i="8"/>
  <c r="E91" i="8"/>
  <c r="C92" i="8"/>
  <c r="D92" i="8"/>
  <c r="E92" i="8"/>
  <c r="C93" i="8"/>
  <c r="D93" i="8"/>
  <c r="E93" i="8"/>
  <c r="C94" i="8"/>
  <c r="D94" i="8"/>
  <c r="E94" i="8"/>
  <c r="C95" i="8"/>
  <c r="D95" i="8"/>
  <c r="E95" i="8"/>
  <c r="C96" i="8"/>
  <c r="D96" i="8"/>
  <c r="E96" i="8"/>
  <c r="C97" i="8"/>
  <c r="D97" i="8"/>
  <c r="E97" i="8"/>
  <c r="C98" i="8"/>
  <c r="D98" i="8"/>
  <c r="E98" i="8"/>
  <c r="C99" i="8"/>
  <c r="D99" i="8"/>
  <c r="E99" i="8"/>
  <c r="C100" i="8"/>
  <c r="D100" i="8"/>
  <c r="E100" i="8"/>
  <c r="C101" i="8"/>
  <c r="D101" i="8"/>
  <c r="E101" i="8"/>
  <c r="C102" i="8"/>
  <c r="D102" i="8"/>
  <c r="E102" i="8"/>
  <c r="C103" i="8"/>
  <c r="D103" i="8"/>
  <c r="E103" i="8"/>
  <c r="C104" i="8"/>
  <c r="D104" i="8"/>
  <c r="E104" i="8"/>
  <c r="D57" i="8"/>
  <c r="E57" i="8"/>
  <c r="C57" i="8"/>
  <c r="C6" i="8"/>
  <c r="D6" i="8"/>
  <c r="C7" i="8"/>
  <c r="D7" i="8"/>
  <c r="C8" i="8"/>
  <c r="C9" i="8"/>
  <c r="D9" i="8"/>
  <c r="C10" i="8"/>
  <c r="C11" i="8"/>
  <c r="D11" i="8"/>
  <c r="C12" i="8"/>
  <c r="D12" i="8"/>
  <c r="C13" i="8"/>
  <c r="C14" i="8"/>
  <c r="D14" i="8"/>
  <c r="C15" i="8"/>
  <c r="D15" i="8"/>
  <c r="C16" i="8"/>
  <c r="C17" i="8"/>
  <c r="D17" i="8"/>
  <c r="E17" i="8"/>
  <c r="C18" i="8"/>
  <c r="D18" i="8"/>
  <c r="C19" i="8"/>
  <c r="D19" i="8"/>
  <c r="C20" i="8"/>
  <c r="D20" i="8"/>
  <c r="E20" i="8"/>
  <c r="C21" i="8"/>
  <c r="D21" i="8"/>
  <c r="E21" i="8"/>
  <c r="C22" i="8"/>
  <c r="D22" i="8"/>
  <c r="E22" i="8"/>
  <c r="C23" i="8"/>
  <c r="D23" i="8"/>
  <c r="C24" i="8"/>
  <c r="D24" i="8"/>
  <c r="E24" i="8"/>
  <c r="C25" i="8"/>
  <c r="D25" i="8"/>
  <c r="E25" i="8"/>
  <c r="C26" i="8"/>
  <c r="D26" i="8"/>
  <c r="E26" i="8"/>
  <c r="C27" i="8"/>
  <c r="D27" i="8"/>
  <c r="C28" i="8"/>
  <c r="D28" i="8"/>
  <c r="E28" i="8"/>
  <c r="C29" i="8"/>
  <c r="D29" i="8"/>
  <c r="E29" i="8"/>
  <c r="C30" i="8"/>
  <c r="D30" i="8"/>
  <c r="E30" i="8"/>
  <c r="D31" i="8"/>
  <c r="E31" i="8"/>
  <c r="D32" i="8"/>
  <c r="E32" i="8"/>
  <c r="D33" i="8"/>
  <c r="E33" i="8"/>
  <c r="C34" i="8"/>
  <c r="D34" i="8"/>
  <c r="E34" i="8"/>
  <c r="C35" i="8"/>
  <c r="D35" i="8"/>
  <c r="E35" i="8"/>
  <c r="C36" i="8"/>
  <c r="D36" i="8"/>
  <c r="E36" i="8"/>
  <c r="C37" i="8"/>
  <c r="D37" i="8"/>
  <c r="E37" i="8"/>
  <c r="C38" i="8"/>
  <c r="D38" i="8"/>
  <c r="E38" i="8"/>
  <c r="C39" i="8"/>
  <c r="D39" i="8"/>
  <c r="E39" i="8"/>
  <c r="C40" i="8"/>
  <c r="D40" i="8"/>
  <c r="E40" i="8"/>
  <c r="C41" i="8"/>
  <c r="D41" i="8"/>
  <c r="E41" i="8"/>
  <c r="C42" i="8"/>
  <c r="D42" i="8"/>
  <c r="E42" i="8"/>
  <c r="C43" i="8"/>
  <c r="D43" i="8"/>
  <c r="E43" i="8"/>
  <c r="C44" i="8"/>
  <c r="D44" i="8"/>
  <c r="E44" i="8"/>
  <c r="C45" i="8"/>
  <c r="D45" i="8"/>
  <c r="E45" i="8"/>
  <c r="C46" i="8"/>
  <c r="D46" i="8"/>
  <c r="E46" i="8"/>
  <c r="C47" i="8"/>
  <c r="D47" i="8"/>
  <c r="E47" i="8"/>
  <c r="C48" i="8"/>
  <c r="D48" i="8"/>
  <c r="E48" i="8"/>
  <c r="C49" i="8"/>
  <c r="D49" i="8"/>
  <c r="E49" i="8"/>
  <c r="C50" i="8"/>
  <c r="D50" i="8"/>
  <c r="E50" i="8"/>
  <c r="C5" i="8"/>
  <c r="C6" i="7"/>
  <c r="C8" i="7"/>
  <c r="D8" i="7"/>
  <c r="C9" i="7"/>
  <c r="C11" i="7"/>
  <c r="D11" i="7"/>
  <c r="C12" i="7"/>
  <c r="D12" i="7"/>
  <c r="C13" i="7"/>
  <c r="D13" i="7"/>
  <c r="E14" i="7"/>
  <c r="C17" i="7"/>
  <c r="D17" i="7"/>
  <c r="E17" i="7"/>
  <c r="C18" i="7"/>
  <c r="D18" i="7"/>
  <c r="E18" i="7"/>
  <c r="C19" i="7"/>
  <c r="D19" i="7"/>
  <c r="E19" i="7"/>
  <c r="C20" i="7"/>
  <c r="D20" i="7"/>
  <c r="E20" i="7"/>
  <c r="C21" i="7"/>
  <c r="D21" i="7"/>
  <c r="E21" i="7"/>
  <c r="C22" i="7"/>
  <c r="D22" i="7"/>
  <c r="E22" i="7"/>
  <c r="C23" i="7"/>
  <c r="D23" i="7"/>
  <c r="E23" i="7"/>
  <c r="C24" i="7"/>
  <c r="D24" i="7"/>
  <c r="E24" i="7"/>
  <c r="C25" i="7"/>
  <c r="D25" i="7"/>
  <c r="E25" i="7"/>
  <c r="C26" i="7"/>
  <c r="D26" i="7"/>
  <c r="E26" i="7"/>
  <c r="C27" i="7"/>
  <c r="D27" i="7"/>
  <c r="E27" i="7"/>
  <c r="C28" i="7"/>
  <c r="D28" i="7"/>
  <c r="E28" i="7"/>
  <c r="C29" i="7"/>
  <c r="D29" i="7"/>
  <c r="E29" i="7"/>
  <c r="C30" i="7"/>
  <c r="D30" i="7"/>
  <c r="E30" i="7"/>
  <c r="C31" i="7"/>
  <c r="D31" i="7"/>
  <c r="E31" i="7"/>
  <c r="C32" i="7"/>
  <c r="D32" i="7"/>
  <c r="E32" i="7"/>
  <c r="C33" i="7"/>
  <c r="D33" i="7"/>
  <c r="E33" i="7"/>
  <c r="C34" i="7"/>
  <c r="D34" i="7"/>
  <c r="E34" i="7"/>
  <c r="C35" i="7"/>
  <c r="D35" i="7"/>
  <c r="E35" i="7"/>
  <c r="C36" i="7"/>
  <c r="D36" i="7"/>
  <c r="E36" i="7"/>
  <c r="C37" i="7"/>
  <c r="D37" i="7"/>
  <c r="E37" i="7"/>
  <c r="C38" i="7"/>
  <c r="D38" i="7"/>
  <c r="E38" i="7"/>
  <c r="C39" i="7"/>
  <c r="D39" i="7"/>
  <c r="E39" i="7"/>
  <c r="C40" i="7"/>
  <c r="D40" i="7"/>
  <c r="E40" i="7"/>
  <c r="C41" i="7"/>
  <c r="D41" i="7"/>
  <c r="E41" i="7"/>
  <c r="C42" i="7"/>
  <c r="D42" i="7"/>
  <c r="E42" i="7"/>
  <c r="C43" i="7"/>
  <c r="D43" i="7"/>
  <c r="E43" i="7"/>
  <c r="C44" i="7"/>
  <c r="D44" i="7"/>
  <c r="E44" i="7"/>
  <c r="C45" i="7"/>
  <c r="D45" i="7"/>
  <c r="E45" i="7"/>
  <c r="C46" i="7"/>
  <c r="D46" i="7"/>
  <c r="E46" i="7"/>
  <c r="D5" i="7"/>
  <c r="C5" i="7"/>
  <c r="C54" i="6"/>
  <c r="D54" i="6"/>
  <c r="C56" i="6"/>
  <c r="D56" i="6"/>
  <c r="C57" i="6"/>
  <c r="C59" i="6"/>
  <c r="D59" i="6"/>
  <c r="C60" i="6"/>
  <c r="D60" i="6"/>
  <c r="C61" i="6"/>
  <c r="D61" i="6"/>
  <c r="C62" i="6"/>
  <c r="D62" i="6"/>
  <c r="C63" i="6"/>
  <c r="D63" i="6"/>
  <c r="C64" i="6"/>
  <c r="D64" i="6"/>
  <c r="C65" i="6"/>
  <c r="D65" i="6"/>
  <c r="E65" i="6"/>
  <c r="C66" i="6"/>
  <c r="D66" i="6"/>
  <c r="E66" i="6"/>
  <c r="C67" i="6"/>
  <c r="D67" i="6"/>
  <c r="E67" i="6"/>
  <c r="C68" i="6"/>
  <c r="C69" i="6"/>
  <c r="D69" i="6"/>
  <c r="E69" i="6"/>
  <c r="C70" i="6"/>
  <c r="D70" i="6"/>
  <c r="E70" i="6"/>
  <c r="C71" i="6"/>
  <c r="D71" i="6"/>
  <c r="E71" i="6"/>
  <c r="C72" i="6"/>
  <c r="D72" i="6"/>
  <c r="E72" i="6"/>
  <c r="C73" i="6"/>
  <c r="D73" i="6"/>
  <c r="E73" i="6"/>
  <c r="C74" i="6"/>
  <c r="D74" i="6"/>
  <c r="E74" i="6"/>
  <c r="C75" i="6"/>
  <c r="D75" i="6"/>
  <c r="E75" i="6"/>
  <c r="C76" i="6"/>
  <c r="D76" i="6"/>
  <c r="E76" i="6"/>
  <c r="C77" i="6"/>
  <c r="D77" i="6"/>
  <c r="E77" i="6"/>
  <c r="C78" i="6"/>
  <c r="D78" i="6"/>
  <c r="E78" i="6"/>
  <c r="C79" i="6"/>
  <c r="D79" i="6"/>
  <c r="E79" i="6"/>
  <c r="C80" i="6"/>
  <c r="D80" i="6"/>
  <c r="E80" i="6"/>
  <c r="C81" i="6"/>
  <c r="D81" i="6"/>
  <c r="E81" i="6"/>
  <c r="C82" i="6"/>
  <c r="D82" i="6"/>
  <c r="E82" i="6"/>
  <c r="C83" i="6"/>
  <c r="D83" i="6"/>
  <c r="E83" i="6"/>
  <c r="C84" i="6"/>
  <c r="D84" i="6"/>
  <c r="E84" i="6"/>
  <c r="C85" i="6"/>
  <c r="D85" i="6"/>
  <c r="E85" i="6"/>
  <c r="C86" i="6"/>
  <c r="D86" i="6"/>
  <c r="E86" i="6"/>
  <c r="C87" i="6"/>
  <c r="D87" i="6"/>
  <c r="E87" i="6"/>
  <c r="C88" i="6"/>
  <c r="D88" i="6"/>
  <c r="E88" i="6"/>
  <c r="C89" i="6"/>
  <c r="D89" i="6"/>
  <c r="E89" i="6"/>
  <c r="C90" i="6"/>
  <c r="D90" i="6"/>
  <c r="E90" i="6"/>
  <c r="C91" i="6"/>
  <c r="D91" i="6"/>
  <c r="E91" i="6"/>
  <c r="C92" i="6"/>
  <c r="D92" i="6"/>
  <c r="E92" i="6"/>
  <c r="C93" i="6"/>
  <c r="D93" i="6"/>
  <c r="E93" i="6"/>
  <c r="D94" i="6"/>
  <c r="E94" i="6"/>
  <c r="D53" i="6"/>
  <c r="C53" i="6"/>
  <c r="D7" i="6"/>
  <c r="D9" i="6"/>
  <c r="C12" i="6"/>
  <c r="D12" i="6"/>
  <c r="C13" i="6"/>
  <c r="C14" i="6"/>
  <c r="C15" i="6"/>
  <c r="D15" i="6"/>
  <c r="C16" i="6"/>
  <c r="D16" i="6"/>
  <c r="C17" i="6"/>
  <c r="C18" i="6"/>
  <c r="D18" i="6"/>
  <c r="C19" i="6"/>
  <c r="D19" i="6"/>
  <c r="C20" i="6"/>
  <c r="C21" i="6"/>
  <c r="D21" i="6"/>
  <c r="E21" i="6"/>
  <c r="C22" i="6"/>
  <c r="D22" i="6"/>
  <c r="E22" i="6"/>
  <c r="C23" i="6"/>
  <c r="C24" i="6"/>
  <c r="D24" i="6"/>
  <c r="E24" i="6"/>
  <c r="C25" i="6"/>
  <c r="D25" i="6"/>
  <c r="E25" i="6"/>
  <c r="C26" i="6"/>
  <c r="C27" i="6"/>
  <c r="D27" i="6"/>
  <c r="E27" i="6"/>
  <c r="C28" i="6"/>
  <c r="D28" i="6"/>
  <c r="E28" i="6"/>
  <c r="C29" i="6"/>
  <c r="C30" i="6"/>
  <c r="D30" i="6"/>
  <c r="E30" i="6"/>
  <c r="C31" i="6"/>
  <c r="D31" i="6"/>
  <c r="E31" i="6"/>
  <c r="C32" i="6"/>
  <c r="C33" i="6"/>
  <c r="D33" i="6"/>
  <c r="E33" i="6"/>
  <c r="C34" i="6"/>
  <c r="D34" i="6"/>
  <c r="E34" i="6"/>
  <c r="C35" i="6"/>
  <c r="D35" i="6"/>
  <c r="E35" i="6"/>
  <c r="C36" i="6"/>
  <c r="D36" i="6"/>
  <c r="E36" i="6"/>
  <c r="C37" i="6"/>
  <c r="D37" i="6"/>
  <c r="E37" i="6"/>
  <c r="C38" i="6"/>
  <c r="D38" i="6"/>
  <c r="E38" i="6"/>
  <c r="C39" i="6"/>
  <c r="D39" i="6"/>
  <c r="E39" i="6"/>
  <c r="C40" i="6"/>
  <c r="D40" i="6"/>
  <c r="E40" i="6"/>
  <c r="C41" i="6"/>
  <c r="D41" i="6"/>
  <c r="E41" i="6"/>
  <c r="C42" i="6"/>
  <c r="D42" i="6"/>
  <c r="E42" i="6"/>
  <c r="C43" i="6"/>
  <c r="D43" i="6"/>
  <c r="E43" i="6"/>
  <c r="C44" i="6"/>
  <c r="D44" i="6"/>
  <c r="E44" i="6"/>
  <c r="C45" i="6"/>
  <c r="D45" i="6"/>
  <c r="E45" i="6"/>
  <c r="C46" i="6"/>
  <c r="D46" i="6"/>
  <c r="E46" i="6"/>
  <c r="C47" i="6"/>
  <c r="D47" i="6"/>
  <c r="E47" i="6"/>
  <c r="D5" i="6"/>
  <c r="C6" i="5"/>
  <c r="C7" i="5"/>
  <c r="C8" i="5"/>
  <c r="D8" i="5"/>
  <c r="C9" i="5"/>
  <c r="C10" i="5"/>
  <c r="C11" i="5"/>
  <c r="D11" i="5"/>
  <c r="C12" i="5"/>
  <c r="C13" i="5"/>
  <c r="C14" i="5"/>
  <c r="D14" i="5"/>
  <c r="C15" i="5"/>
  <c r="D15" i="5"/>
  <c r="C16" i="5"/>
  <c r="C17" i="5"/>
  <c r="D17" i="5"/>
  <c r="C18" i="5"/>
  <c r="D18" i="5"/>
  <c r="C19" i="5"/>
  <c r="C20" i="5"/>
  <c r="D20" i="5"/>
  <c r="C21" i="5"/>
  <c r="D21" i="5"/>
  <c r="C22" i="5"/>
  <c r="D22" i="5"/>
  <c r="C23" i="5"/>
  <c r="D23" i="5"/>
  <c r="C24" i="5"/>
  <c r="D24" i="5"/>
  <c r="C25" i="5"/>
  <c r="D25" i="5"/>
  <c r="D26" i="5"/>
  <c r="E26" i="5"/>
  <c r="C27" i="5"/>
  <c r="D27" i="5"/>
  <c r="C28" i="5"/>
  <c r="D28" i="5"/>
  <c r="C29" i="5"/>
  <c r="D29" i="5"/>
  <c r="E29" i="5"/>
  <c r="C30" i="5"/>
  <c r="D30" i="5"/>
  <c r="C31" i="5"/>
  <c r="D31" i="5"/>
  <c r="C32" i="5"/>
  <c r="D32" i="5"/>
  <c r="E32" i="5"/>
  <c r="C33" i="5"/>
  <c r="D33" i="5"/>
  <c r="E33" i="5"/>
  <c r="C34" i="5"/>
  <c r="D34" i="5"/>
  <c r="C35" i="5"/>
  <c r="D35" i="5"/>
  <c r="E35" i="5"/>
  <c r="C36" i="5"/>
  <c r="D36" i="5"/>
  <c r="E36" i="5"/>
  <c r="C37" i="5"/>
  <c r="D37" i="5"/>
  <c r="E37" i="5"/>
  <c r="C38" i="5"/>
  <c r="D38" i="5"/>
  <c r="E38" i="5"/>
  <c r="C39" i="5"/>
  <c r="D39" i="5"/>
  <c r="E39" i="5"/>
  <c r="C40" i="5"/>
  <c r="D40" i="5"/>
  <c r="E40" i="5"/>
  <c r="C41" i="5"/>
  <c r="D41" i="5"/>
  <c r="E41" i="5"/>
  <c r="C42" i="5"/>
  <c r="D42" i="5"/>
  <c r="E42" i="5"/>
  <c r="C43" i="5"/>
  <c r="D43" i="5"/>
  <c r="E43" i="5"/>
  <c r="C44" i="5"/>
  <c r="D44" i="5"/>
  <c r="E44" i="5"/>
  <c r="C45" i="5"/>
  <c r="D45" i="5"/>
  <c r="E45" i="5"/>
  <c r="C46" i="5"/>
  <c r="D46" i="5"/>
  <c r="E46" i="5"/>
  <c r="D5" i="5"/>
  <c r="C5" i="5"/>
  <c r="D14" i="4"/>
  <c r="C6" i="4"/>
  <c r="C7" i="4"/>
  <c r="C8" i="4"/>
  <c r="D8" i="4"/>
  <c r="C9" i="4"/>
  <c r="C10" i="4"/>
  <c r="C11" i="4"/>
  <c r="D11" i="4"/>
  <c r="C12" i="4"/>
  <c r="C13" i="4"/>
  <c r="C14" i="4"/>
  <c r="C15" i="4"/>
  <c r="D15" i="4"/>
  <c r="C16" i="4"/>
  <c r="C17" i="4"/>
  <c r="D17" i="4"/>
  <c r="C18" i="4"/>
  <c r="D18" i="4"/>
  <c r="C19" i="4"/>
  <c r="C20" i="4"/>
  <c r="D20" i="4"/>
  <c r="C21" i="4"/>
  <c r="D21" i="4"/>
  <c r="C22" i="4"/>
  <c r="D22" i="4"/>
  <c r="C23" i="4"/>
  <c r="D23" i="4"/>
  <c r="C24" i="4"/>
  <c r="D24" i="4"/>
  <c r="C25" i="4"/>
  <c r="D25" i="4"/>
  <c r="D26" i="4"/>
  <c r="E26" i="4"/>
  <c r="C27" i="4"/>
  <c r="D27" i="4"/>
  <c r="C28" i="4"/>
  <c r="D28" i="4"/>
  <c r="E29" i="4"/>
  <c r="C30" i="4"/>
  <c r="D30" i="4"/>
  <c r="C31" i="4"/>
  <c r="D31" i="4"/>
  <c r="C32" i="4"/>
  <c r="D32" i="4"/>
  <c r="E32" i="4"/>
  <c r="C33" i="4"/>
  <c r="D33" i="4"/>
  <c r="E33" i="4"/>
  <c r="C34" i="4"/>
  <c r="D34" i="4"/>
  <c r="C35" i="4"/>
  <c r="D35" i="4"/>
  <c r="E35" i="4"/>
  <c r="C36" i="4"/>
  <c r="D36" i="4"/>
  <c r="E36" i="4"/>
  <c r="C37" i="4"/>
  <c r="D37" i="4"/>
  <c r="E37" i="4"/>
  <c r="C38" i="4"/>
  <c r="D38" i="4"/>
  <c r="E38" i="4"/>
  <c r="C39" i="4"/>
  <c r="D39" i="4"/>
  <c r="E39" i="4"/>
  <c r="C40" i="4"/>
  <c r="D40" i="4"/>
  <c r="E40" i="4"/>
  <c r="C41" i="4"/>
  <c r="D41" i="4"/>
  <c r="E41" i="4"/>
  <c r="C42" i="4"/>
  <c r="D42" i="4"/>
  <c r="E42" i="4"/>
  <c r="C43" i="4"/>
  <c r="D43" i="4"/>
  <c r="E43" i="4"/>
  <c r="C44" i="4"/>
  <c r="D44" i="4"/>
  <c r="E44" i="4"/>
  <c r="C45" i="4"/>
  <c r="D45" i="4"/>
  <c r="E45" i="4"/>
  <c r="C46" i="4"/>
  <c r="D46" i="4"/>
  <c r="E46" i="4"/>
  <c r="D5" i="4"/>
  <c r="C5" i="4"/>
  <c r="C6" i="3"/>
  <c r="C7" i="3"/>
  <c r="D7" i="3"/>
  <c r="C8" i="3"/>
  <c r="C9" i="3"/>
  <c r="D9" i="3"/>
  <c r="C10" i="3"/>
  <c r="C11" i="3"/>
  <c r="C12" i="3"/>
  <c r="D12" i="3"/>
  <c r="C13" i="3"/>
  <c r="C14" i="3"/>
  <c r="C15" i="3"/>
  <c r="D15" i="3"/>
  <c r="C16" i="3"/>
  <c r="D16" i="3"/>
  <c r="C17" i="3"/>
  <c r="C18" i="3"/>
  <c r="D18" i="3"/>
  <c r="C19" i="3"/>
  <c r="E20" i="3"/>
  <c r="E21" i="3"/>
  <c r="C23" i="3"/>
  <c r="D23" i="3"/>
  <c r="E23" i="3"/>
  <c r="C24" i="3"/>
  <c r="D24" i="3"/>
  <c r="E24" i="3"/>
  <c r="C25" i="3"/>
  <c r="D25" i="3"/>
  <c r="C29" i="3"/>
  <c r="D29" i="3"/>
  <c r="E29" i="3"/>
  <c r="C30" i="3"/>
  <c r="D30" i="3"/>
  <c r="E30" i="3"/>
  <c r="C31" i="3"/>
  <c r="D31" i="3"/>
  <c r="C32" i="3"/>
  <c r="D32" i="3"/>
  <c r="E32" i="3"/>
  <c r="C33" i="3"/>
  <c r="D33" i="3"/>
  <c r="E33" i="3"/>
  <c r="C34" i="3"/>
  <c r="D34" i="3"/>
  <c r="C35" i="3"/>
  <c r="D35" i="3"/>
  <c r="E35" i="3"/>
  <c r="C36" i="3"/>
  <c r="D36" i="3"/>
  <c r="E36" i="3"/>
  <c r="C37" i="3"/>
  <c r="D37" i="3"/>
  <c r="D5" i="3"/>
  <c r="C5" i="3"/>
  <c r="C6" i="1"/>
  <c r="D6" i="1"/>
  <c r="E6" i="1"/>
  <c r="C7" i="1"/>
  <c r="D7" i="1"/>
  <c r="E7" i="1"/>
  <c r="C8" i="1"/>
  <c r="D8" i="1"/>
  <c r="E8" i="1"/>
  <c r="C9" i="1"/>
  <c r="D9" i="1"/>
  <c r="E9" i="1"/>
  <c r="C10" i="1"/>
  <c r="D10" i="1"/>
  <c r="E10" i="1"/>
  <c r="C11" i="1"/>
  <c r="D11" i="1"/>
  <c r="E11" i="1"/>
  <c r="C12" i="1"/>
  <c r="D12" i="1"/>
  <c r="E12" i="1"/>
  <c r="C13" i="1"/>
  <c r="D13" i="1"/>
  <c r="E13" i="1"/>
  <c r="C14" i="1"/>
  <c r="D14" i="1"/>
  <c r="E14" i="1"/>
  <c r="C15" i="1"/>
  <c r="D15" i="1"/>
  <c r="E15" i="1"/>
  <c r="C16" i="1"/>
  <c r="D16" i="1"/>
  <c r="E16" i="1"/>
  <c r="C17" i="1"/>
  <c r="D17" i="1"/>
  <c r="E17" i="1"/>
  <c r="C18" i="1"/>
  <c r="D18" i="1"/>
  <c r="E18" i="1"/>
  <c r="C19" i="1"/>
  <c r="D19" i="1"/>
  <c r="E19" i="1"/>
  <c r="C20" i="1"/>
  <c r="D20" i="1"/>
  <c r="E20" i="1"/>
  <c r="C21" i="1"/>
  <c r="D21" i="1"/>
  <c r="E21" i="1"/>
  <c r="C22" i="1"/>
  <c r="D22" i="1"/>
  <c r="E22" i="1"/>
  <c r="C23" i="1"/>
  <c r="D23" i="1"/>
  <c r="E23" i="1"/>
  <c r="C24" i="1"/>
  <c r="D24" i="1"/>
  <c r="E24" i="1"/>
  <c r="C25" i="1"/>
  <c r="D25" i="1"/>
  <c r="E25" i="1"/>
  <c r="D5" i="1"/>
  <c r="E5" i="1"/>
  <c r="C5" i="1"/>
  <c r="C5" i="2"/>
  <c r="C6" i="2"/>
  <c r="D6" i="2"/>
  <c r="E6" i="2"/>
  <c r="C7" i="2"/>
  <c r="D7" i="2"/>
  <c r="E7" i="2"/>
  <c r="C8" i="2"/>
  <c r="D8" i="2"/>
  <c r="E8" i="2"/>
  <c r="C9" i="2"/>
  <c r="D9" i="2"/>
  <c r="E9" i="2"/>
  <c r="C10" i="2"/>
  <c r="D10" i="2"/>
  <c r="E10" i="2"/>
  <c r="C11" i="2"/>
  <c r="D11" i="2"/>
  <c r="E11" i="2"/>
  <c r="C12" i="2"/>
  <c r="D12" i="2"/>
  <c r="E12" i="2"/>
  <c r="C13" i="2"/>
  <c r="D13" i="2"/>
  <c r="E13" i="2"/>
  <c r="C14" i="2"/>
  <c r="D14" i="2"/>
  <c r="E14" i="2"/>
  <c r="C15" i="2"/>
  <c r="D15" i="2"/>
  <c r="E15" i="2"/>
  <c r="C16" i="2"/>
  <c r="D16" i="2"/>
  <c r="E16" i="2"/>
  <c r="C17" i="2"/>
  <c r="D17" i="2"/>
  <c r="E17" i="2"/>
  <c r="C18" i="2"/>
  <c r="D18" i="2"/>
  <c r="E18" i="2"/>
  <c r="C19" i="2"/>
  <c r="D19" i="2"/>
  <c r="E19" i="2"/>
  <c r="C20" i="2"/>
  <c r="D20" i="2"/>
  <c r="E20" i="2"/>
  <c r="C21" i="2"/>
  <c r="D21" i="2"/>
  <c r="E21" i="2"/>
  <c r="C22" i="2"/>
  <c r="D22" i="2"/>
  <c r="E22" i="2"/>
  <c r="C23" i="2"/>
  <c r="D23" i="2"/>
  <c r="E23" i="2"/>
  <c r="C24" i="2"/>
  <c r="D24" i="2"/>
  <c r="E24" i="2"/>
  <c r="C25" i="2"/>
  <c r="D25" i="2"/>
  <c r="E25" i="2"/>
  <c r="C26" i="2"/>
  <c r="D26" i="2"/>
  <c r="E26" i="2"/>
  <c r="C27" i="2"/>
  <c r="D27" i="2"/>
  <c r="E27" i="2"/>
  <c r="C28" i="2"/>
  <c r="D28" i="2"/>
  <c r="E28" i="2"/>
  <c r="C29" i="2"/>
  <c r="D29" i="2"/>
  <c r="E29" i="2"/>
  <c r="C30" i="2"/>
  <c r="D30" i="2"/>
  <c r="E30" i="2"/>
  <c r="C31" i="2"/>
  <c r="D31" i="2"/>
  <c r="E31" i="2"/>
  <c r="C32" i="2"/>
  <c r="D32" i="2"/>
  <c r="E32" i="2"/>
  <c r="C33" i="2"/>
  <c r="D33" i="2"/>
  <c r="E33" i="2"/>
  <c r="C34" i="2"/>
  <c r="D34" i="2"/>
  <c r="E34" i="2"/>
  <c r="D5" i="2"/>
  <c r="E5" i="2"/>
  <c r="D5" i="26"/>
  <c r="M7" i="26"/>
  <c r="J8" i="26"/>
  <c r="K8" i="26" s="1"/>
  <c r="L8" i="26" s="1"/>
  <c r="M2" i="26"/>
  <c r="B3" i="26" l="1"/>
  <c r="N2" i="11" l="1"/>
  <c r="P2" i="1"/>
  <c r="N2" i="24"/>
  <c r="N2" i="4"/>
  <c r="O2" i="18"/>
  <c r="O2" i="13"/>
  <c r="N2" i="2"/>
  <c r="O2" i="22"/>
  <c r="O2" i="17"/>
  <c r="N2" i="12"/>
  <c r="N2" i="8"/>
  <c r="O2" i="21"/>
  <c r="O2" i="16"/>
  <c r="N2" i="10"/>
  <c r="N2" i="3"/>
  <c r="N2" i="25"/>
  <c r="O2" i="20"/>
  <c r="O2" i="14"/>
  <c r="N2" i="9"/>
  <c r="N2" i="7"/>
  <c r="N2" i="6"/>
  <c r="O2" i="23"/>
  <c r="O2" i="19"/>
  <c r="O2" i="15"/>
</calcChain>
</file>

<file path=xl/sharedStrings.xml><?xml version="1.0" encoding="utf-8"?>
<sst xmlns="http://schemas.openxmlformats.org/spreadsheetml/2006/main" count="565" uniqueCount="150">
  <si>
    <r>
      <rPr>
        <sz val="11"/>
        <rFont val="Arial MT"/>
        <family val="2"/>
      </rPr>
      <t>A.G. Fiyat Listesi</t>
    </r>
  </si>
  <si>
    <r>
      <rPr>
        <b/>
        <sz val="12"/>
        <rFont val="Arial"/>
        <family val="2"/>
      </rPr>
      <t xml:space="preserve">UN-K      </t>
    </r>
    <r>
      <rPr>
        <b/>
        <sz val="10"/>
        <rFont val="Arial"/>
        <family val="2"/>
      </rPr>
      <t>Secondary  Current        5A</t>
    </r>
  </si>
  <si>
    <r>
      <rPr>
        <sz val="10"/>
        <rFont val="Arial MT"/>
        <family val="2"/>
      </rPr>
      <t xml:space="preserve">Primary Current
</t>
    </r>
    <r>
      <rPr>
        <sz val="10"/>
        <rFont val="Arial MT"/>
        <family val="2"/>
      </rPr>
      <t>(A)</t>
    </r>
  </si>
  <si>
    <r>
      <rPr>
        <sz val="10"/>
        <rFont val="Arial MT"/>
        <family val="2"/>
      </rPr>
      <t>Burden (VA)</t>
    </r>
  </si>
  <si>
    <r>
      <rPr>
        <sz val="10"/>
        <rFont val="Arial MT"/>
        <family val="2"/>
      </rPr>
      <t>Class  3 Unit Price</t>
    </r>
  </si>
  <si>
    <r>
      <rPr>
        <sz val="10"/>
        <rFont val="Arial MT"/>
        <family val="2"/>
      </rPr>
      <t>Class  1 Unit Price</t>
    </r>
  </si>
  <si>
    <r>
      <rPr>
        <sz val="10"/>
        <rFont val="Arial MT"/>
        <family val="2"/>
      </rPr>
      <t>Class  0,5 Unit Price</t>
    </r>
  </si>
  <si>
    <r>
      <rPr>
        <b/>
        <sz val="10"/>
        <rFont val="Calibri"/>
        <family val="1"/>
      </rPr>
      <t>* Fiyatlara KDV dahil değildir.</t>
    </r>
  </si>
  <si>
    <r>
      <rPr>
        <b/>
        <sz val="10"/>
        <rFont val="Calibri"/>
        <family val="1"/>
      </rPr>
      <t>* Sekonder 1A için : Primer akımı 1 - 30 A arası fiyatlara %15 ilave edilir.</t>
    </r>
  </si>
  <si>
    <r>
      <rPr>
        <b/>
        <sz val="12"/>
        <rFont val="Arial"/>
        <family val="2"/>
      </rPr>
      <t xml:space="preserve">UN-B      </t>
    </r>
    <r>
      <rPr>
        <b/>
        <sz val="10"/>
        <rFont val="Arial"/>
        <family val="2"/>
      </rPr>
      <t>Secondary  Current        5A</t>
    </r>
  </si>
  <si>
    <r>
      <rPr>
        <sz val="10"/>
        <rFont val="Arial MT"/>
        <family val="2"/>
      </rPr>
      <t>Primary Current (A)</t>
    </r>
  </si>
  <si>
    <r>
      <rPr>
        <b/>
        <sz val="10"/>
        <rFont val="Calibri"/>
        <family val="1"/>
      </rPr>
      <t>* Sekonder 1A için : Primer akımı 20  - 150 A arası fiyatlara %15 ilave edilir.</t>
    </r>
  </si>
  <si>
    <r>
      <rPr>
        <sz val="10"/>
        <rFont val="Arial MT"/>
        <family val="2"/>
      </rPr>
      <t>A.G. Fiyat Listesi</t>
    </r>
  </si>
  <si>
    <r>
      <rPr>
        <b/>
        <sz val="11"/>
        <rFont val="Arial"/>
        <family val="2"/>
      </rPr>
      <t xml:space="preserve">UN-210      </t>
    </r>
    <r>
      <rPr>
        <b/>
        <sz val="9.5"/>
        <rFont val="Arial"/>
        <family val="2"/>
      </rPr>
      <t>Secondary  Current        5A</t>
    </r>
  </si>
  <si>
    <r>
      <rPr>
        <sz val="9.5"/>
        <rFont val="Arial MT"/>
        <family val="2"/>
      </rPr>
      <t>Primary Current (A)</t>
    </r>
  </si>
  <si>
    <r>
      <rPr>
        <sz val="9.5"/>
        <rFont val="Arial MT"/>
        <family val="2"/>
      </rPr>
      <t>Burden (VA)</t>
    </r>
  </si>
  <si>
    <r>
      <rPr>
        <sz val="9.5"/>
        <rFont val="Arial MT"/>
        <family val="2"/>
      </rPr>
      <t>Class  3 Unit Price</t>
    </r>
  </si>
  <si>
    <r>
      <rPr>
        <sz val="9.5"/>
        <rFont val="Arial MT"/>
        <family val="2"/>
      </rPr>
      <t>Class  1 Unit Price</t>
    </r>
  </si>
  <si>
    <r>
      <rPr>
        <sz val="9.5"/>
        <rFont val="Arial MT"/>
        <family val="2"/>
      </rPr>
      <t>Class  0,5 Unit Price</t>
    </r>
  </si>
  <si>
    <r>
      <rPr>
        <b/>
        <sz val="9.5"/>
        <rFont val="Calibri"/>
        <family val="1"/>
      </rPr>
      <t>* Fiyatlara KDV dahil değildir.</t>
    </r>
  </si>
  <si>
    <r>
      <rPr>
        <b/>
        <sz val="9.5"/>
        <rFont val="Calibri"/>
        <family val="1"/>
      </rPr>
      <t>* Sekonder 1A için : Primer akımı 30 - 300 A arası fiyatlara %25 ilave edilir.</t>
    </r>
  </si>
  <si>
    <r>
      <rPr>
        <sz val="9"/>
        <rFont val="Arial MT"/>
        <family val="2"/>
      </rPr>
      <t>A.G. Fiyat Listesi</t>
    </r>
  </si>
  <si>
    <r>
      <rPr>
        <b/>
        <sz val="10"/>
        <rFont val="Arial"/>
        <family val="2"/>
      </rPr>
      <t xml:space="preserve">UN-310      </t>
    </r>
    <r>
      <rPr>
        <b/>
        <sz val="8.5"/>
        <rFont val="Arial"/>
        <family val="2"/>
      </rPr>
      <t>Secondary  Current        5A</t>
    </r>
  </si>
  <si>
    <r>
      <rPr>
        <sz val="8.5"/>
        <rFont val="Arial MT"/>
        <family val="2"/>
      </rPr>
      <t xml:space="preserve">Primary Current
</t>
    </r>
    <r>
      <rPr>
        <sz val="8.5"/>
        <rFont val="Arial MT"/>
        <family val="2"/>
      </rPr>
      <t>(A)</t>
    </r>
  </si>
  <si>
    <r>
      <rPr>
        <sz val="8.5"/>
        <rFont val="Arial MT"/>
        <family val="2"/>
      </rPr>
      <t>Burden (VA)</t>
    </r>
  </si>
  <si>
    <r>
      <rPr>
        <sz val="8.5"/>
        <rFont val="Arial MT"/>
        <family val="2"/>
      </rPr>
      <t>Class  3 Unit Price</t>
    </r>
  </si>
  <si>
    <r>
      <rPr>
        <sz val="8.5"/>
        <rFont val="Arial MT"/>
        <family val="2"/>
      </rPr>
      <t>Class  1 Unit Price</t>
    </r>
  </si>
  <si>
    <r>
      <rPr>
        <sz val="8.5"/>
        <rFont val="Arial MT"/>
        <family val="2"/>
      </rPr>
      <t>Class  0,5 Unit Price</t>
    </r>
  </si>
  <si>
    <r>
      <rPr>
        <sz val="8.5"/>
        <rFont val="Arial MT"/>
        <family val="2"/>
      </rPr>
      <t>-</t>
    </r>
  </si>
  <si>
    <r>
      <rPr>
        <b/>
        <sz val="8.5"/>
        <rFont val="Calibri"/>
        <family val="1"/>
      </rPr>
      <t>* Fiyatlara KDV dahil değildir.</t>
    </r>
  </si>
  <si>
    <r>
      <rPr>
        <b/>
        <sz val="8.5"/>
        <rFont val="Calibri"/>
        <family val="1"/>
      </rPr>
      <t>* Sekonder 1A için : Primer akımı 20 - 400 A arası fiyatlara %25 ilave edilir.</t>
    </r>
  </si>
  <si>
    <r>
      <rPr>
        <sz val="8.5"/>
        <rFont val="Arial MT"/>
        <family val="2"/>
      </rPr>
      <t>A.G Fiyat Listesi</t>
    </r>
  </si>
  <si>
    <r>
      <rPr>
        <b/>
        <sz val="9"/>
        <rFont val="Arial"/>
        <family val="2"/>
      </rPr>
      <t xml:space="preserve">UN-311      </t>
    </r>
    <r>
      <rPr>
        <b/>
        <sz val="7.5"/>
        <rFont val="Arial"/>
        <family val="2"/>
      </rPr>
      <t>Secondary  Current        5A</t>
    </r>
  </si>
  <si>
    <r>
      <rPr>
        <sz val="7.5"/>
        <rFont val="Arial MT"/>
        <family val="2"/>
      </rPr>
      <t>Primary Current (A)</t>
    </r>
  </si>
  <si>
    <r>
      <rPr>
        <sz val="7.5"/>
        <rFont val="Arial MT"/>
        <family val="2"/>
      </rPr>
      <t>Burden (VA)</t>
    </r>
  </si>
  <si>
    <r>
      <rPr>
        <sz val="7.5"/>
        <rFont val="Arial MT"/>
        <family val="2"/>
      </rPr>
      <t>Class  3 Unit Price</t>
    </r>
  </si>
  <si>
    <r>
      <rPr>
        <sz val="7.5"/>
        <rFont val="Arial MT"/>
        <family val="2"/>
      </rPr>
      <t>Class  1 Unit Price</t>
    </r>
  </si>
  <si>
    <r>
      <rPr>
        <sz val="7.5"/>
        <rFont val="Arial MT"/>
        <family val="2"/>
      </rPr>
      <t>Class  0,5 Unit Price</t>
    </r>
  </si>
  <si>
    <r>
      <rPr>
        <b/>
        <sz val="7.5"/>
        <rFont val="Calibri"/>
        <family val="1"/>
      </rPr>
      <t>* Sekonder 1A için : Primer akımı 20 - 400 A arası fiyatlara %25 ilave edilir.</t>
    </r>
  </si>
  <si>
    <r>
      <rPr>
        <sz val="9.5"/>
        <rFont val="Arial MT"/>
        <family val="2"/>
      </rPr>
      <t>A.G. Fiyat Listesi</t>
    </r>
  </si>
  <si>
    <r>
      <rPr>
        <b/>
        <sz val="10.5"/>
        <rFont val="Arial"/>
        <family val="2"/>
      </rPr>
      <t xml:space="preserve">UN-312      </t>
    </r>
    <r>
      <rPr>
        <b/>
        <sz val="8.5"/>
        <rFont val="Arial"/>
        <family val="2"/>
      </rPr>
      <t>Secondary  Current        5A</t>
    </r>
  </si>
  <si>
    <r>
      <rPr>
        <sz val="8.5"/>
        <rFont val="Arial MT"/>
        <family val="2"/>
      </rPr>
      <t>Primary Current (A)</t>
    </r>
  </si>
  <si>
    <r>
      <rPr>
        <b/>
        <sz val="8.5"/>
        <rFont val="Calibri"/>
        <family val="1"/>
      </rPr>
      <t>* Sekonder 1A için : Primer akımı 30 - 600 A arası fiyatlara %25 ilave edilir.</t>
    </r>
  </si>
  <si>
    <r>
      <rPr>
        <b/>
        <sz val="10.5"/>
        <rFont val="Arial"/>
        <family val="2"/>
      </rPr>
      <t xml:space="preserve">UN-410      </t>
    </r>
    <r>
      <rPr>
        <b/>
        <sz val="8.5"/>
        <rFont val="Arial"/>
        <family val="2"/>
      </rPr>
      <t>Secondary  Current         5A</t>
    </r>
  </si>
  <si>
    <r>
      <rPr>
        <b/>
        <sz val="9.5"/>
        <rFont val="Arial"/>
        <family val="2"/>
      </rPr>
      <t xml:space="preserve">UN-411      </t>
    </r>
    <r>
      <rPr>
        <b/>
        <sz val="8"/>
        <rFont val="Arial"/>
        <family val="2"/>
      </rPr>
      <t>Secondary  Current        5A</t>
    </r>
  </si>
  <si>
    <r>
      <rPr>
        <sz val="8"/>
        <rFont val="Arial MT"/>
        <family val="2"/>
      </rPr>
      <t>Primary Current (A)</t>
    </r>
  </si>
  <si>
    <r>
      <rPr>
        <sz val="8"/>
        <rFont val="Arial MT"/>
        <family val="2"/>
      </rPr>
      <t>Burden (VA)</t>
    </r>
  </si>
  <si>
    <r>
      <rPr>
        <sz val="8"/>
        <rFont val="Arial MT"/>
        <family val="2"/>
      </rPr>
      <t>Class  3 Unit Price</t>
    </r>
  </si>
  <si>
    <r>
      <rPr>
        <sz val="8"/>
        <rFont val="Arial MT"/>
        <family val="2"/>
      </rPr>
      <t>Class  1 Unit Price</t>
    </r>
  </si>
  <si>
    <r>
      <rPr>
        <sz val="8"/>
        <rFont val="Arial MT"/>
        <family val="2"/>
      </rPr>
      <t>Class  0,5 Unit Price</t>
    </r>
  </si>
  <si>
    <r>
      <rPr>
        <sz val="8"/>
        <rFont val="Arial MT"/>
        <family val="2"/>
      </rPr>
      <t>-</t>
    </r>
  </si>
  <si>
    <r>
      <rPr>
        <b/>
        <sz val="8"/>
        <rFont val="Calibri"/>
        <family val="1"/>
      </rPr>
      <t>* Sekonder 1A için : Primer akımı 75 - 800 A arası fiyatlara %25 ilave edilir.</t>
    </r>
  </si>
  <si>
    <r>
      <rPr>
        <sz val="9.5"/>
        <rFont val="Arial MT"/>
        <family val="2"/>
      </rPr>
      <t>A.G Fiyat Listesi</t>
    </r>
  </si>
  <si>
    <r>
      <rPr>
        <b/>
        <sz val="10.5"/>
        <rFont val="Arial"/>
        <family val="2"/>
      </rPr>
      <t xml:space="preserve">UN-412      </t>
    </r>
    <r>
      <rPr>
        <b/>
        <sz val="8.5"/>
        <rFont val="Arial"/>
        <family val="2"/>
      </rPr>
      <t>Secondary  Current        5A</t>
    </r>
  </si>
  <si>
    <r>
      <rPr>
        <b/>
        <sz val="10"/>
        <rFont val="Arial"/>
        <family val="2"/>
      </rPr>
      <t xml:space="preserve">UN-510      </t>
    </r>
    <r>
      <rPr>
        <b/>
        <sz val="8.5"/>
        <rFont val="Arial"/>
        <family val="2"/>
      </rPr>
      <t>Secondary  Current        5A</t>
    </r>
  </si>
  <si>
    <r>
      <rPr>
        <b/>
        <sz val="8.5"/>
        <rFont val="Calibri"/>
        <family val="1"/>
      </rPr>
      <t>* Sekonder 1A için : Primer akımı 150 - 600 A arası fiyatlara %25 ilave edilir.</t>
    </r>
  </si>
  <si>
    <r>
      <rPr>
        <b/>
        <sz val="8.5"/>
        <rFont val="Calibri"/>
        <family val="1"/>
      </rPr>
      <t>* Sekonder 1A için : Primer akımı 700 - 1250 A arası fiyatlara %35 ilave edilir.</t>
    </r>
  </si>
  <si>
    <r>
      <rPr>
        <sz val="8"/>
        <rFont val="Arial MT"/>
        <family val="2"/>
      </rPr>
      <t>A.G. Fiyat Listesi</t>
    </r>
  </si>
  <si>
    <r>
      <rPr>
        <b/>
        <sz val="9"/>
        <rFont val="Arial"/>
        <family val="2"/>
      </rPr>
      <t xml:space="preserve">UN-530      </t>
    </r>
    <r>
      <rPr>
        <b/>
        <sz val="7.5"/>
        <rFont val="Arial"/>
        <family val="2"/>
      </rPr>
      <t>Secondary  Current        5A</t>
    </r>
  </si>
  <si>
    <r>
      <rPr>
        <b/>
        <sz val="7.5"/>
        <rFont val="Calibri"/>
        <family val="1"/>
      </rPr>
      <t>* Fiyatlara KDV dahil değildir.</t>
    </r>
  </si>
  <si>
    <r>
      <rPr>
        <b/>
        <sz val="7.5"/>
        <rFont val="Calibri"/>
        <family val="1"/>
      </rPr>
      <t>* Sekonder 1A için : Primer akımı 200 - 800 A arası fiyatlara %25 ilave edilir.</t>
    </r>
  </si>
  <si>
    <r>
      <rPr>
        <b/>
        <sz val="7.5"/>
        <rFont val="Calibri"/>
        <family val="1"/>
      </rPr>
      <t>* Sekonder 1A için : Primer akımı 1000 - 2000 A arası fiyatlara %35 ilave edilir.</t>
    </r>
  </si>
  <si>
    <r>
      <rPr>
        <b/>
        <sz val="8.5"/>
        <rFont val="Arial"/>
        <family val="2"/>
      </rPr>
      <t xml:space="preserve">UN-610      </t>
    </r>
    <r>
      <rPr>
        <b/>
        <sz val="7"/>
        <rFont val="Arial"/>
        <family val="2"/>
      </rPr>
      <t>Secondary  Current        5A</t>
    </r>
  </si>
  <si>
    <r>
      <rPr>
        <sz val="7"/>
        <rFont val="Arial MT"/>
        <family val="2"/>
      </rPr>
      <t>Primary Current (A)</t>
    </r>
  </si>
  <si>
    <r>
      <rPr>
        <sz val="7"/>
        <rFont val="Arial MT"/>
        <family val="2"/>
      </rPr>
      <t>Burden (VA)</t>
    </r>
  </si>
  <si>
    <r>
      <rPr>
        <sz val="7"/>
        <rFont val="Arial MT"/>
        <family val="2"/>
      </rPr>
      <t>Class  3 Unit Price</t>
    </r>
  </si>
  <si>
    <r>
      <rPr>
        <sz val="7"/>
        <rFont val="Arial MT"/>
        <family val="2"/>
      </rPr>
      <t>Class  1 Unit Price</t>
    </r>
  </si>
  <si>
    <r>
      <rPr>
        <sz val="7"/>
        <rFont val="Arial MT"/>
        <family val="2"/>
      </rPr>
      <t>Class  0,5 Unit Price</t>
    </r>
  </si>
  <si>
    <r>
      <rPr>
        <b/>
        <sz val="7"/>
        <rFont val="Calibri"/>
        <family val="1"/>
      </rPr>
      <t>* Fiyatlara KDV dahil değildir.</t>
    </r>
  </si>
  <si>
    <r>
      <rPr>
        <b/>
        <sz val="7"/>
        <rFont val="Calibri"/>
        <family val="1"/>
      </rPr>
      <t>* Sekonder 1A için : Primer akımı 150 - 600 A arası fiyatlara %25 ilave edilir.</t>
    </r>
  </si>
  <si>
    <r>
      <rPr>
        <b/>
        <sz val="7"/>
        <rFont val="Calibri"/>
        <family val="1"/>
      </rPr>
      <t>* Sekonder 1A için : Primer akımı 700 - 1250 A arası fiyatlara %35 ilave edilir.</t>
    </r>
  </si>
  <si>
    <r>
      <rPr>
        <b/>
        <sz val="10.5"/>
        <rFont val="Arial"/>
        <family val="2"/>
      </rPr>
      <t xml:space="preserve">UN-630      </t>
    </r>
    <r>
      <rPr>
        <b/>
        <sz val="8.5"/>
        <rFont val="Arial"/>
        <family val="2"/>
      </rPr>
      <t>Secondary  Current         5A</t>
    </r>
  </si>
  <si>
    <r>
      <rPr>
        <b/>
        <sz val="8.5"/>
        <rFont val="Calibri"/>
        <family val="1"/>
      </rPr>
      <t>* Sekonder 1A için : Primer akımı 200 - 800 A arası fiyatlara %25 ilave edilir.</t>
    </r>
  </si>
  <si>
    <r>
      <rPr>
        <b/>
        <sz val="8.5"/>
        <rFont val="Calibri"/>
        <family val="1"/>
      </rPr>
      <t>* Sekonder 1A için : Primer akımı 1000 - 2000 A arası fiyatlara %35 ilave edilir.</t>
    </r>
  </si>
  <si>
    <r>
      <rPr>
        <b/>
        <sz val="10"/>
        <rFont val="Arial"/>
        <family val="2"/>
      </rPr>
      <t xml:space="preserve">UN-130      </t>
    </r>
    <r>
      <rPr>
        <b/>
        <sz val="8.5"/>
        <rFont val="Arial"/>
        <family val="2"/>
      </rPr>
      <t>Secondary  Current        5A</t>
    </r>
  </si>
  <si>
    <r>
      <rPr>
        <b/>
        <sz val="8.5"/>
        <rFont val="Calibri"/>
        <family val="1"/>
      </rPr>
      <t>* Sekonder 1A için : Primer akımı 400 - 800 A arası fiyatlara %25 ilave edilir.</t>
    </r>
  </si>
  <si>
    <r>
      <rPr>
        <b/>
        <sz val="8.5"/>
        <rFont val="Calibri"/>
        <family val="1"/>
      </rPr>
      <t>* Sekonder 1A için : Primer akımı 2500 - 3000 A arası fiyatlara %50 ilave edilir.</t>
    </r>
  </si>
  <si>
    <r>
      <rPr>
        <b/>
        <sz val="8.5"/>
        <rFont val="Calibri"/>
        <family val="1"/>
      </rPr>
      <t>* Sekonder 1A için : Primer akımı 3200 - 4000 A arası fiyatlara %60 ilave edilir.</t>
    </r>
  </si>
  <si>
    <r>
      <rPr>
        <sz val="7.5"/>
        <rFont val="Arial MT"/>
        <family val="2"/>
      </rPr>
      <t>A.G. Fiyat Listesi</t>
    </r>
  </si>
  <si>
    <r>
      <rPr>
        <b/>
        <sz val="10"/>
        <rFont val="Arial"/>
        <family val="2"/>
      </rPr>
      <t xml:space="preserve">UN-150      </t>
    </r>
    <r>
      <rPr>
        <b/>
        <sz val="8.5"/>
        <rFont val="Arial"/>
        <family val="2"/>
      </rPr>
      <t>Secondary  Current        5A</t>
    </r>
  </si>
  <si>
    <r>
      <rPr>
        <b/>
        <sz val="8.5"/>
        <rFont val="Calibri"/>
        <family val="1"/>
      </rPr>
      <t>* Sekonder 1A için : Primer akımı 600 - 800 A arası fiyatlara %25 ilave edilir.</t>
    </r>
  </si>
  <si>
    <r>
      <rPr>
        <sz val="8.5"/>
        <rFont val="Arial MT"/>
        <family val="2"/>
      </rPr>
      <t>A.G. Fiyat Listesi</t>
    </r>
  </si>
  <si>
    <r>
      <rPr>
        <b/>
        <sz val="9"/>
        <rFont val="Arial"/>
        <family val="2"/>
      </rPr>
      <t xml:space="preserve">UN-125      </t>
    </r>
    <r>
      <rPr>
        <b/>
        <sz val="8"/>
        <rFont val="Arial"/>
        <family val="2"/>
      </rPr>
      <t>Secondary  Current        5A</t>
    </r>
  </si>
  <si>
    <r>
      <rPr>
        <b/>
        <sz val="8"/>
        <rFont val="Calibri"/>
        <family val="1"/>
      </rPr>
      <t>* Fiyatlara KDV dahil değildir.</t>
    </r>
  </si>
  <si>
    <r>
      <rPr>
        <b/>
        <sz val="8"/>
        <rFont val="Calibri"/>
        <family val="1"/>
      </rPr>
      <t>* Sekonder 1A için : Primer akımı 800 - 1000 A arası fiyatlara %25 ilave edilir.</t>
    </r>
  </si>
  <si>
    <r>
      <rPr>
        <b/>
        <sz val="8"/>
        <rFont val="Calibri"/>
        <family val="1"/>
      </rPr>
      <t>* Sekonder 1A için : Primer akımı 1200 - 2000 A arası fiyatlara %35 ilave edilir.</t>
    </r>
  </si>
  <si>
    <r>
      <rPr>
        <b/>
        <sz val="8"/>
        <rFont val="Calibri"/>
        <family val="1"/>
      </rPr>
      <t>* Sekonder 1A için : Primer akımı 2500 - 3000 A arası fiyatlara %50 ilave edilir.</t>
    </r>
  </si>
  <si>
    <r>
      <rPr>
        <b/>
        <sz val="8"/>
        <rFont val="Calibri"/>
        <family val="1"/>
      </rPr>
      <t>* Sekonder 1A için : Primer akımı 3200 - 5000 A arası fiyatlara %70 ilave edilir.</t>
    </r>
  </si>
  <si>
    <r>
      <rPr>
        <b/>
        <sz val="10"/>
        <rFont val="Arial"/>
        <family val="2"/>
      </rPr>
      <t xml:space="preserve">UN-127      </t>
    </r>
    <r>
      <rPr>
        <b/>
        <sz val="8.5"/>
        <rFont val="Arial"/>
        <family val="2"/>
      </rPr>
      <t>Secondary  Current        5A</t>
    </r>
  </si>
  <si>
    <r>
      <rPr>
        <b/>
        <sz val="8.5"/>
        <rFont val="Calibri"/>
        <family val="1"/>
      </rPr>
      <t>* Sekonder 1A için : Primer akımı 1000 A'de fiyatlara %25 ilave edilir.</t>
    </r>
  </si>
  <si>
    <r>
      <rPr>
        <b/>
        <sz val="8.5"/>
        <rFont val="Calibri"/>
        <family val="1"/>
      </rPr>
      <t>* Sekonder 1A için : Primer akımı 1200 - 2000 A arası fiyatlara %35 ilave edilir.</t>
    </r>
  </si>
  <si>
    <r>
      <rPr>
        <b/>
        <sz val="8.5"/>
        <rFont val="Calibri"/>
        <family val="1"/>
      </rPr>
      <t>* Sekonder 1A için : Primer akımı 3200 - 5000 A arası fiyatlara %70 ilave edilir.</t>
    </r>
  </si>
  <si>
    <r>
      <rPr>
        <b/>
        <sz val="8.5"/>
        <rFont val="Arial"/>
        <family val="2"/>
      </rPr>
      <t xml:space="preserve">UA-23      </t>
    </r>
    <r>
      <rPr>
        <b/>
        <sz val="7.5"/>
        <rFont val="Arial"/>
        <family val="2"/>
      </rPr>
      <t>Secondary  Current        5A</t>
    </r>
  </si>
  <si>
    <r>
      <rPr>
        <b/>
        <sz val="8.5"/>
        <rFont val="Arial"/>
        <family val="2"/>
      </rPr>
      <t xml:space="preserve">UA-58      </t>
    </r>
    <r>
      <rPr>
        <b/>
        <sz val="7.5"/>
        <rFont val="Arial"/>
        <family val="2"/>
      </rPr>
      <t>Secondary  Current        5A</t>
    </r>
  </si>
  <si>
    <r>
      <rPr>
        <sz val="7.5"/>
        <rFont val="Arial MT"/>
        <family val="2"/>
      </rPr>
      <t xml:space="preserve">Primary Current
</t>
    </r>
    <r>
      <rPr>
        <sz val="7.5"/>
        <rFont val="Arial MT"/>
        <family val="2"/>
      </rPr>
      <t>(A)</t>
    </r>
  </si>
  <si>
    <r>
      <rPr>
        <b/>
        <sz val="7.5"/>
        <rFont val="Calibri"/>
        <family val="1"/>
      </rPr>
      <t>* Sekonder 1A için : Primer akımı 100 - 1000 A arası fiyatlara %25 ilave edilir.</t>
    </r>
  </si>
  <si>
    <r>
      <rPr>
        <b/>
        <sz val="10.5"/>
        <rFont val="Arial"/>
        <family val="2"/>
      </rPr>
      <t xml:space="preserve">UA-812      </t>
    </r>
    <r>
      <rPr>
        <b/>
        <sz val="8.5"/>
        <rFont val="Arial"/>
        <family val="2"/>
      </rPr>
      <t>Secondary  Current         5A</t>
    </r>
  </si>
  <si>
    <r>
      <rPr>
        <b/>
        <sz val="8.5"/>
        <rFont val="Calibri"/>
        <family val="1"/>
      </rPr>
      <t>* Sekonder 1A için : Primer akımı 600 - 1000 A arası fiyatlara %25 ilave edilir.</t>
    </r>
  </si>
  <si>
    <r>
      <rPr>
        <b/>
        <sz val="8.5"/>
        <rFont val="Calibri"/>
        <family val="1"/>
      </rPr>
      <t>* Sekonder 1A için : Primer akımı 1250 - 2000 A arası fiyatlara %35 ilave edilir.</t>
    </r>
  </si>
  <si>
    <r>
      <rPr>
        <b/>
        <sz val="8.5"/>
        <rFont val="Calibri"/>
        <family val="1"/>
      </rPr>
      <t>* Sekonder 1A için : Primer akımı 4000 A'de fiyatlara %70 ilave edilir.</t>
    </r>
  </si>
  <si>
    <r>
      <rPr>
        <b/>
        <sz val="8.5"/>
        <rFont val="Calibri"/>
        <family val="1"/>
      </rPr>
      <t>* Primer akımı 600 - 1250 A arası Fs5, 1600 - 4000 A arası Fs10 15VA yada Fs5 30VA olarak üretilmektedir.</t>
    </r>
  </si>
  <si>
    <r>
      <rPr>
        <b/>
        <sz val="10.5"/>
        <rFont val="Arial"/>
        <family val="2"/>
      </rPr>
      <t xml:space="preserve">UNS-17      </t>
    </r>
    <r>
      <rPr>
        <b/>
        <sz val="8.5"/>
        <rFont val="Arial"/>
        <family val="2"/>
      </rPr>
      <t>Secondary  Current         5A</t>
    </r>
  </si>
  <si>
    <r>
      <rPr>
        <b/>
        <sz val="8.5"/>
        <rFont val="Calibri"/>
        <family val="1"/>
      </rPr>
      <t>* Sekonder 1A için : Primer akımı 30- 100 A arası fiyatlara %25 ilave edilir.</t>
    </r>
  </si>
  <si>
    <r>
      <rPr>
        <sz val="9"/>
        <rFont val="Arial MT"/>
        <family val="2"/>
      </rPr>
      <t>A.G Fiyat Listesi</t>
    </r>
  </si>
  <si>
    <r>
      <rPr>
        <b/>
        <sz val="10"/>
        <rFont val="Arial"/>
        <family val="2"/>
      </rPr>
      <t xml:space="preserve">UNS-30      </t>
    </r>
    <r>
      <rPr>
        <b/>
        <sz val="8.5"/>
        <rFont val="Arial"/>
        <family val="2"/>
      </rPr>
      <t>Secondary  Current        5A</t>
    </r>
  </si>
  <si>
    <r>
      <rPr>
        <b/>
        <sz val="8.5"/>
        <rFont val="Calibri"/>
        <family val="1"/>
      </rPr>
      <t>* Sekonder 1A için : Primer akımı 125 - 250 A arası fiyatlara %25 ilave edilir.</t>
    </r>
  </si>
  <si>
    <r>
      <rPr>
        <b/>
        <sz val="10"/>
        <rFont val="Arial"/>
        <family val="2"/>
      </rPr>
      <t xml:space="preserve">UNS-40      </t>
    </r>
    <r>
      <rPr>
        <b/>
        <sz val="8.5"/>
        <rFont val="Arial"/>
        <family val="2"/>
      </rPr>
      <t>Secondary  Current        5A</t>
    </r>
  </si>
  <si>
    <r>
      <rPr>
        <b/>
        <sz val="8.5"/>
        <rFont val="Calibri"/>
        <family val="1"/>
      </rPr>
      <t>* Sekonder 1A için : Primer akımı 300- 600 A arası fiyatlara %25 ilave edilir.</t>
    </r>
  </si>
  <si>
    <r>
      <rPr>
        <b/>
        <sz val="10.5"/>
        <rFont val="Arial"/>
        <family val="2"/>
      </rPr>
      <t xml:space="preserve">UNS-60      </t>
    </r>
    <r>
      <rPr>
        <b/>
        <sz val="8.5"/>
        <rFont val="Arial"/>
        <family val="2"/>
      </rPr>
      <t>Secondary  Current        5A</t>
    </r>
  </si>
  <si>
    <r>
      <rPr>
        <b/>
        <sz val="8.5"/>
        <rFont val="Calibri"/>
        <family val="1"/>
      </rPr>
      <t>* Sekonder 1A için : Primer akımı 400- 1250 A arası fiyatlara %35 ilave edilir.</t>
    </r>
  </si>
  <si>
    <r>
      <rPr>
        <b/>
        <sz val="10.5"/>
        <rFont val="Arial"/>
        <family val="2"/>
      </rPr>
      <t xml:space="preserve">UNS-80      </t>
    </r>
    <r>
      <rPr>
        <b/>
        <sz val="8.5"/>
        <rFont val="Arial"/>
        <family val="2"/>
      </rPr>
      <t>Secondary  Current         5A</t>
    </r>
  </si>
  <si>
    <r>
      <rPr>
        <b/>
        <sz val="8.5"/>
        <rFont val="Calibri"/>
        <family val="1"/>
      </rPr>
      <t>* Sekonder 1A için : Primer akımı 500- 1600 A arası fiyatlara %35 ilave edilir.</t>
    </r>
  </si>
  <si>
    <r>
      <rPr>
        <b/>
        <sz val="10.5"/>
        <rFont val="Arial"/>
        <family val="2"/>
      </rPr>
      <t xml:space="preserve">UNS-100      </t>
    </r>
    <r>
      <rPr>
        <b/>
        <sz val="8.5"/>
        <rFont val="Arial"/>
        <family val="2"/>
      </rPr>
      <t>Secondary  Current        5A</t>
    </r>
  </si>
  <si>
    <r>
      <rPr>
        <b/>
        <sz val="8.5"/>
        <rFont val="Calibri"/>
        <family val="1"/>
      </rPr>
      <t>* Sekonder 1A için : Primer akımı 800 - 1000 A arası fiyatlara %25 ilave edilir.</t>
    </r>
  </si>
  <si>
    <r>
      <rPr>
        <b/>
        <sz val="10.5"/>
        <rFont val="Arial"/>
        <family val="2"/>
      </rPr>
      <t xml:space="preserve">UNS-120      </t>
    </r>
    <r>
      <rPr>
        <b/>
        <sz val="8.5"/>
        <rFont val="Arial"/>
        <family val="2"/>
      </rPr>
      <t>Secondary  Current         5A</t>
    </r>
  </si>
  <si>
    <r>
      <rPr>
        <sz val="8"/>
        <rFont val="Arial MT"/>
        <family val="2"/>
      </rPr>
      <t>Özel Sargılı  Secondary  Current       5A</t>
    </r>
  </si>
  <si>
    <r>
      <rPr>
        <sz val="8"/>
        <rFont val="Arial MT"/>
        <family val="2"/>
      </rPr>
      <t>Primary Current    (A)</t>
    </r>
  </si>
  <si>
    <r>
      <rPr>
        <sz val="8"/>
        <rFont val="Arial MT"/>
        <family val="2"/>
      </rPr>
      <t>Cu Bara</t>
    </r>
  </si>
  <si>
    <r>
      <rPr>
        <sz val="8"/>
        <rFont val="Arial MT"/>
        <family val="2"/>
      </rPr>
      <t>CLASS  1  Unit Price</t>
    </r>
  </si>
  <si>
    <r>
      <rPr>
        <sz val="8"/>
        <rFont val="Arial MT"/>
        <family val="2"/>
      </rPr>
      <t xml:space="preserve">CLASS  0,5
</t>
    </r>
    <r>
      <rPr>
        <sz val="8"/>
        <rFont val="Arial MT"/>
        <family val="2"/>
      </rPr>
      <t>Unit Price</t>
    </r>
  </si>
  <si>
    <r>
      <rPr>
        <sz val="8"/>
        <rFont val="Arial MT"/>
        <family val="2"/>
      </rPr>
      <t>1x30x10mm Bara</t>
    </r>
  </si>
  <si>
    <r>
      <rPr>
        <sz val="8"/>
        <rFont val="Arial MT"/>
        <family val="2"/>
      </rPr>
      <t>1x40x10mm Bara</t>
    </r>
  </si>
  <si>
    <r>
      <rPr>
        <sz val="8"/>
        <rFont val="Arial MT"/>
        <family val="2"/>
      </rPr>
      <t>2x50x10mm Bara</t>
    </r>
  </si>
  <si>
    <r>
      <rPr>
        <sz val="8"/>
        <rFont val="Arial MT"/>
        <family val="2"/>
      </rPr>
      <t>2x60x10mm Bara</t>
    </r>
  </si>
  <si>
    <r>
      <rPr>
        <sz val="8"/>
        <rFont val="Arial MT"/>
        <family val="2"/>
      </rPr>
      <t>3x80x10mm Bara</t>
    </r>
  </si>
  <si>
    <r>
      <rPr>
        <sz val="8"/>
        <rFont val="Arial MT"/>
        <family val="2"/>
      </rPr>
      <t>2x100x10mm Bara</t>
    </r>
  </si>
  <si>
    <r>
      <rPr>
        <sz val="8"/>
        <rFont val="Arial MT"/>
        <family val="2"/>
      </rPr>
      <t>3x60x10 mm Bara</t>
    </r>
  </si>
  <si>
    <r>
      <rPr>
        <sz val="8"/>
        <rFont val="Arial MT"/>
        <family val="2"/>
      </rPr>
      <t>3x80x10 mm Bara</t>
    </r>
  </si>
  <si>
    <r>
      <rPr>
        <sz val="8"/>
        <rFont val="Arial MT"/>
        <family val="2"/>
      </rPr>
      <t>2x100x10 mm Bara</t>
    </r>
  </si>
  <si>
    <r>
      <rPr>
        <sz val="8"/>
        <rFont val="Arial MT"/>
        <family val="2"/>
      </rPr>
      <t>3x100x10 mm Bara</t>
    </r>
  </si>
  <si>
    <r>
      <rPr>
        <sz val="8"/>
        <rFont val="Arial MT"/>
        <family val="2"/>
      </rPr>
      <t>4x100x10 mm Bara</t>
    </r>
  </si>
  <si>
    <r>
      <rPr>
        <sz val="8"/>
        <rFont val="Arial MT"/>
        <family val="2"/>
      </rPr>
      <t>4x120x10 mm Bara</t>
    </r>
  </si>
  <si>
    <r>
      <rPr>
        <sz val="8"/>
        <rFont val="Arial MT"/>
        <family val="2"/>
      </rPr>
      <t>4x220x10 mm Bara</t>
    </r>
  </si>
  <si>
    <t>* Fiyatlara KDV dahil değildir.</t>
  </si>
  <si>
    <t>A.G. Fiyat Listesi</t>
  </si>
  <si>
    <t>* Sekonder 1A için : Primer akımı 30 - 600 A arası fiyatlara %25 ilave edilir.</t>
  </si>
  <si>
    <t>* Sekonder 1A için : Primer akımı 75 - 800 A arası fiyatlara %25 ilave edilir.</t>
  </si>
  <si>
    <t>Class  0,5 Unit Price</t>
  </si>
  <si>
    <t>ZAM ORANI %</t>
  </si>
  <si>
    <t>CTRL + ALT + F9</t>
  </si>
  <si>
    <t>Class  1 Unit Price</t>
  </si>
  <si>
    <t>Haziran</t>
  </si>
  <si>
    <t>Kasım</t>
  </si>
  <si>
    <t>Yapılan Zamlar</t>
  </si>
  <si>
    <t>Mayıs</t>
  </si>
  <si>
    <t>Yıllık</t>
  </si>
  <si>
    <t>Ocak 2024</t>
  </si>
  <si>
    <t>* Mühürlü trafolar için Liste fiyatına 50 TL ilave edilir.</t>
  </si>
  <si>
    <t>-</t>
  </si>
  <si>
    <t>* Mühürlü trafolar için iskontolu net fiyata 50TL ilave edilir.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</si>
</sst>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0\ &quot;₺&quot;;\-#,##0.00\ &quot;₺&quot;"/>
    <numFmt numFmtId="165" formatCode="0.0"/>
    <numFmt numFmtId="166" formatCode="#,##0.00\ &quot;₺&quot;"/>
    <numFmt numFmtId="167" formatCode="#,##0.00\ &quot;₺&quot;;#,##0.00\ &quot;₺&quot;"/>
    <numFmt numFmtId="168" formatCode="0.0%"/>
    <numFmt numFmtId="169" formatCode="&quot;₺&quot;#,##0.00"/>
  </numFmts>
  <fonts count="53">
    <font>
      <sz val="10"/>
      <color rgb="FF000000"/>
      <name val="Times New Roman"/>
      <charset val="204"/>
    </font>
    <font>
      <sz val="10"/>
      <name val="Calibri"/>
      <family val="2"/>
      <charset val="162"/>
    </font>
    <font>
      <sz val="11"/>
      <name val="Arial MT"/>
    </font>
    <font>
      <sz val="10"/>
      <name val="Arial MT"/>
    </font>
    <font>
      <sz val="10"/>
      <color rgb="FF000000"/>
      <name val="Arial MT"/>
      <family val="2"/>
    </font>
    <font>
      <b/>
      <sz val="10"/>
      <name val="Calibri"/>
      <family val="2"/>
      <charset val="162"/>
    </font>
    <font>
      <sz val="9.5"/>
      <name val="Arial MT"/>
    </font>
    <font>
      <sz val="9.5"/>
      <color rgb="FF000000"/>
      <name val="Arial MT"/>
      <family val="2"/>
    </font>
    <font>
      <b/>
      <sz val="9.5"/>
      <name val="Calibri"/>
      <family val="2"/>
      <charset val="162"/>
    </font>
    <font>
      <sz val="8.5"/>
      <name val="Calibri"/>
      <family val="2"/>
      <charset val="162"/>
    </font>
    <font>
      <sz val="9"/>
      <name val="Arial MT"/>
    </font>
    <font>
      <sz val="8.5"/>
      <name val="Arial MT"/>
    </font>
    <font>
      <sz val="8.5"/>
      <color rgb="FF000000"/>
      <name val="Arial MT"/>
      <family val="2"/>
    </font>
    <font>
      <b/>
      <sz val="8.5"/>
      <name val="Calibri"/>
      <family val="2"/>
      <charset val="162"/>
    </font>
    <font>
      <sz val="7.5"/>
      <name val="Arial MT"/>
    </font>
    <font>
      <sz val="7.5"/>
      <color rgb="FF000000"/>
      <name val="Arial MT"/>
      <family val="2"/>
    </font>
    <font>
      <b/>
      <sz val="7.5"/>
      <name val="Calibri"/>
      <family val="2"/>
      <charset val="162"/>
    </font>
    <font>
      <sz val="8"/>
      <name val="Calibri"/>
      <family val="2"/>
      <charset val="162"/>
    </font>
    <font>
      <sz val="8"/>
      <name val="Arial MT"/>
    </font>
    <font>
      <sz val="8"/>
      <color rgb="FF000000"/>
      <name val="Arial MT"/>
      <family val="2"/>
    </font>
    <font>
      <b/>
      <sz val="8"/>
      <name val="Calibri"/>
      <family val="2"/>
      <charset val="162"/>
    </font>
    <font>
      <sz val="7"/>
      <name val="Arial MT"/>
    </font>
    <font>
      <sz val="7"/>
      <color rgb="FF000000"/>
      <name val="Arial MT"/>
      <family val="2"/>
    </font>
    <font>
      <b/>
      <sz val="7"/>
      <name val="Calibri"/>
      <family val="2"/>
      <charset val="162"/>
    </font>
    <font>
      <sz val="11"/>
      <name val="Arial MT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 MT"/>
      <family val="2"/>
    </font>
    <font>
      <b/>
      <sz val="10"/>
      <name val="Calibri"/>
      <family val="1"/>
    </font>
    <font>
      <b/>
      <sz val="11"/>
      <name val="Arial"/>
      <family val="2"/>
    </font>
    <font>
      <b/>
      <sz val="9.5"/>
      <name val="Arial"/>
      <family val="2"/>
    </font>
    <font>
      <sz val="9.5"/>
      <name val="Arial MT"/>
      <family val="2"/>
    </font>
    <font>
      <b/>
      <sz val="9.5"/>
      <name val="Calibri"/>
      <family val="1"/>
    </font>
    <font>
      <sz val="9"/>
      <name val="Arial MT"/>
      <family val="2"/>
    </font>
    <font>
      <b/>
      <sz val="8.5"/>
      <name val="Arial"/>
      <family val="2"/>
    </font>
    <font>
      <sz val="8.5"/>
      <name val="Arial MT"/>
      <family val="2"/>
    </font>
    <font>
      <b/>
      <sz val="8.5"/>
      <name val="Calibri"/>
      <family val="1"/>
    </font>
    <font>
      <b/>
      <sz val="9"/>
      <name val="Arial"/>
      <family val="2"/>
    </font>
    <font>
      <b/>
      <sz val="7.5"/>
      <name val="Arial"/>
      <family val="2"/>
    </font>
    <font>
      <sz val="7.5"/>
      <name val="Arial MT"/>
      <family val="2"/>
    </font>
    <font>
      <b/>
      <sz val="7.5"/>
      <name val="Calibri"/>
      <family val="1"/>
    </font>
    <font>
      <b/>
      <sz val="10.5"/>
      <name val="Arial"/>
      <family val="2"/>
    </font>
    <font>
      <b/>
      <sz val="8"/>
      <name val="Arial"/>
      <family val="2"/>
    </font>
    <font>
      <sz val="8"/>
      <name val="Arial MT"/>
      <family val="2"/>
    </font>
    <font>
      <b/>
      <sz val="8"/>
      <name val="Calibri"/>
      <family val="1"/>
    </font>
    <font>
      <b/>
      <sz val="7"/>
      <name val="Arial"/>
      <family val="2"/>
    </font>
    <font>
      <sz val="7"/>
      <name val="Arial MT"/>
      <family val="2"/>
    </font>
    <font>
      <b/>
      <sz val="7"/>
      <name val="Calibri"/>
      <family val="1"/>
    </font>
    <font>
      <sz val="10"/>
      <name val="Arial MT"/>
      <charset val="162"/>
    </font>
    <font>
      <sz val="10"/>
      <color rgb="FF000000"/>
      <name val="Times New Roman"/>
      <family val="1"/>
      <charset val="162"/>
    </font>
    <font>
      <sz val="10"/>
      <color rgb="FF000000"/>
      <name val="Times New Roman"/>
      <family val="1"/>
      <charset val="162"/>
    </font>
    <font>
      <b/>
      <sz val="10"/>
      <color rgb="FF000000"/>
      <name val="Times New Roman"/>
      <family val="1"/>
      <charset val="162"/>
    </font>
    <font>
      <sz val="10"/>
      <color rgb="FF000000"/>
      <name val="Arial MT"/>
      <charset val="16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4A7EBB"/>
      </left>
      <right/>
      <top/>
      <bottom style="thin">
        <color rgb="FF4A7EBB"/>
      </bottom>
      <diagonal/>
    </border>
    <border>
      <left/>
      <right/>
      <top/>
      <bottom style="thin">
        <color rgb="FF4A7EB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9" fontId="50" fillId="0" borderId="0" applyFont="0" applyFill="0" applyBorder="0" applyAlignment="0" applyProtection="0"/>
  </cellStyleXfs>
  <cellXfs count="299">
    <xf numFmtId="0" fontId="0" fillId="0" borderId="0" xfId="0" applyAlignment="1">
      <alignment horizontal="left" vertical="top"/>
    </xf>
    <xf numFmtId="0" fontId="0" fillId="0" borderId="2" xfId="0" applyBorder="1" applyAlignment="1">
      <alignment horizontal="center" vertical="top" wrapText="1"/>
    </xf>
    <xf numFmtId="0" fontId="0" fillId="0" borderId="3" xfId="0" applyBorder="1" applyAlignment="1">
      <alignment horizontal="left" wrapText="1"/>
    </xf>
    <xf numFmtId="1" fontId="4" fillId="0" borderId="2" xfId="0" applyNumberFormat="1" applyFont="1" applyBorder="1" applyAlignment="1">
      <alignment horizontal="center" vertical="top" shrinkToFit="1"/>
    </xf>
    <xf numFmtId="1" fontId="4" fillId="0" borderId="4" xfId="0" applyNumberFormat="1" applyFont="1" applyBorder="1" applyAlignment="1">
      <alignment horizontal="center" vertical="top" shrinkToFit="1"/>
    </xf>
    <xf numFmtId="0" fontId="0" fillId="0" borderId="5" xfId="0" applyBorder="1" applyAlignment="1">
      <alignment horizontal="left" wrapText="1"/>
    </xf>
    <xf numFmtId="1" fontId="7" fillId="0" borderId="2" xfId="0" applyNumberFormat="1" applyFont="1" applyBorder="1" applyAlignment="1">
      <alignment horizontal="center" vertical="top" shrinkToFit="1"/>
    </xf>
    <xf numFmtId="165" fontId="7" fillId="0" borderId="2" xfId="0" applyNumberFormat="1" applyFont="1" applyBorder="1" applyAlignment="1">
      <alignment horizontal="center" vertical="top" shrinkToFit="1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top" wrapText="1" indent="1"/>
    </xf>
    <xf numFmtId="2" fontId="12" fillId="0" borderId="2" xfId="0" applyNumberFormat="1" applyFont="1" applyBorder="1" applyAlignment="1">
      <alignment horizontal="center" vertical="top" shrinkToFit="1"/>
    </xf>
    <xf numFmtId="0" fontId="11" fillId="0" borderId="2" xfId="0" applyFont="1" applyBorder="1" applyAlignment="1">
      <alignment horizontal="center" vertical="top" wrapText="1"/>
    </xf>
    <xf numFmtId="165" fontId="12" fillId="0" borderId="2" xfId="0" applyNumberFormat="1" applyFont="1" applyBorder="1" applyAlignment="1">
      <alignment horizontal="center" vertical="top" shrinkToFit="1"/>
    </xf>
    <xf numFmtId="1" fontId="12" fillId="0" borderId="2" xfId="0" applyNumberFormat="1" applyFont="1" applyBorder="1" applyAlignment="1">
      <alignment horizontal="center" vertical="top" shrinkToFit="1"/>
    </xf>
    <xf numFmtId="0" fontId="14" fillId="0" borderId="2" xfId="0" applyFont="1" applyBorder="1" applyAlignment="1">
      <alignment horizontal="center" vertical="top" wrapText="1"/>
    </xf>
    <xf numFmtId="0" fontId="14" fillId="0" borderId="2" xfId="0" applyFont="1" applyBorder="1" applyAlignment="1">
      <alignment horizontal="left" vertical="top" wrapText="1"/>
    </xf>
    <xf numFmtId="2" fontId="15" fillId="0" borderId="2" xfId="0" applyNumberFormat="1" applyFont="1" applyBorder="1" applyAlignment="1">
      <alignment horizontal="center" vertical="top" shrinkToFit="1"/>
    </xf>
    <xf numFmtId="165" fontId="15" fillId="0" borderId="2" xfId="0" applyNumberFormat="1" applyFont="1" applyBorder="1" applyAlignment="1">
      <alignment horizontal="center" vertical="top" shrinkToFit="1"/>
    </xf>
    <xf numFmtId="1" fontId="15" fillId="0" borderId="2" xfId="0" applyNumberFormat="1" applyFont="1" applyBorder="1" applyAlignment="1">
      <alignment horizontal="center" vertical="top" shrinkToFit="1"/>
    </xf>
    <xf numFmtId="0" fontId="11" fillId="0" borderId="2" xfId="0" applyFont="1" applyBorder="1" applyAlignment="1">
      <alignment horizontal="left" vertical="top" wrapText="1"/>
    </xf>
    <xf numFmtId="0" fontId="18" fillId="0" borderId="2" xfId="0" applyFont="1" applyBorder="1" applyAlignment="1">
      <alignment horizontal="center" vertical="top" wrapText="1"/>
    </xf>
    <xf numFmtId="0" fontId="18" fillId="0" borderId="2" xfId="0" applyFont="1" applyBorder="1" applyAlignment="1">
      <alignment horizontal="left" vertical="top" wrapText="1"/>
    </xf>
    <xf numFmtId="165" fontId="19" fillId="0" borderId="2" xfId="0" applyNumberFormat="1" applyFont="1" applyBorder="1" applyAlignment="1">
      <alignment horizontal="center" vertical="top" shrinkToFit="1"/>
    </xf>
    <xf numFmtId="1" fontId="19" fillId="0" borderId="2" xfId="0" applyNumberFormat="1" applyFont="1" applyBorder="1" applyAlignment="1">
      <alignment horizontal="center" vertical="top" shrinkToFit="1"/>
    </xf>
    <xf numFmtId="0" fontId="11" fillId="0" borderId="2" xfId="0" applyFont="1" applyBorder="1" applyAlignment="1">
      <alignment horizontal="left" vertical="center" wrapText="1" indent="1"/>
    </xf>
    <xf numFmtId="0" fontId="11" fillId="0" borderId="2" xfId="0" applyFont="1" applyBorder="1" applyAlignment="1">
      <alignment horizontal="left" vertical="center" wrapText="1"/>
    </xf>
    <xf numFmtId="1" fontId="12" fillId="0" borderId="2" xfId="0" applyNumberFormat="1" applyFont="1" applyBorder="1" applyAlignment="1">
      <alignment horizontal="right" vertical="top" indent="2" shrinkToFit="1"/>
    </xf>
    <xf numFmtId="0" fontId="21" fillId="0" borderId="2" xfId="0" applyFont="1" applyBorder="1" applyAlignment="1">
      <alignment horizontal="center" vertical="top" wrapText="1"/>
    </xf>
    <xf numFmtId="0" fontId="21" fillId="0" borderId="2" xfId="0" applyFont="1" applyBorder="1" applyAlignment="1">
      <alignment horizontal="left" vertical="top" wrapText="1"/>
    </xf>
    <xf numFmtId="165" fontId="22" fillId="0" borderId="2" xfId="0" applyNumberFormat="1" applyFont="1" applyBorder="1" applyAlignment="1">
      <alignment horizontal="center" vertical="top" shrinkToFit="1"/>
    </xf>
    <xf numFmtId="1" fontId="22" fillId="0" borderId="2" xfId="0" applyNumberFormat="1" applyFont="1" applyBorder="1" applyAlignment="1">
      <alignment horizontal="center" vertical="top" shrinkToFit="1"/>
    </xf>
    <xf numFmtId="0" fontId="18" fillId="0" borderId="1" xfId="0" applyFont="1" applyBorder="1" applyAlignment="1">
      <alignment horizontal="left" vertical="top" wrapText="1" inden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 indent="1"/>
    </xf>
    <xf numFmtId="1" fontId="12" fillId="0" borderId="4" xfId="0" applyNumberFormat="1" applyFont="1" applyBorder="1" applyAlignment="1">
      <alignment horizontal="right" vertical="top" indent="1" shrinkToFit="1"/>
    </xf>
    <xf numFmtId="0" fontId="14" fillId="0" borderId="1" xfId="0" applyFont="1" applyBorder="1" applyAlignment="1">
      <alignment horizontal="left" vertical="top" wrapText="1" indent="1"/>
    </xf>
    <xf numFmtId="0" fontId="0" fillId="0" borderId="7" xfId="0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 indent="3"/>
    </xf>
    <xf numFmtId="1" fontId="12" fillId="0" borderId="4" xfId="0" applyNumberFormat="1" applyFont="1" applyBorder="1" applyAlignment="1">
      <alignment horizontal="center" vertical="top" shrinkToFit="1"/>
    </xf>
    <xf numFmtId="0" fontId="0" fillId="0" borderId="1" xfId="0" applyBorder="1" applyAlignment="1">
      <alignment horizontal="left" vertical="center" wrapText="1"/>
    </xf>
    <xf numFmtId="0" fontId="18" fillId="0" borderId="2" xfId="0" applyFont="1" applyBorder="1" applyAlignment="1">
      <alignment horizontal="left" vertical="top" wrapText="1" indent="2"/>
    </xf>
    <xf numFmtId="0" fontId="0" fillId="0" borderId="0" xfId="0" applyAlignment="1">
      <alignment horizontal="left" wrapText="1"/>
    </xf>
    <xf numFmtId="0" fontId="13" fillId="0" borderId="0" xfId="0" applyFont="1" applyAlignment="1">
      <alignment horizontal="right" vertical="top" wrapText="1" indent="8"/>
    </xf>
    <xf numFmtId="0" fontId="5" fillId="0" borderId="0" xfId="0" applyFont="1" applyAlignment="1">
      <alignment horizontal="left" vertical="top" wrapText="1" indent="2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center" wrapText="1"/>
    </xf>
    <xf numFmtId="1" fontId="48" fillId="0" borderId="2" xfId="0" applyNumberFormat="1" applyFont="1" applyBorder="1" applyAlignment="1">
      <alignment horizontal="center" vertical="top" shrinkToFit="1"/>
    </xf>
    <xf numFmtId="4" fontId="14" fillId="0" borderId="1" xfId="0" applyNumberFormat="1" applyFont="1" applyBorder="1" applyAlignment="1">
      <alignment horizontal="left" vertical="top" wrapText="1"/>
    </xf>
    <xf numFmtId="0" fontId="0" fillId="0" borderId="5" xfId="0" applyBorder="1" applyAlignment="1">
      <alignment horizontal="center" vertical="top" wrapText="1"/>
    </xf>
    <xf numFmtId="0" fontId="3" fillId="0" borderId="5" xfId="0" applyFont="1" applyBorder="1" applyAlignment="1">
      <alignment horizontal="left" vertical="top" wrapText="1" indent="1"/>
    </xf>
    <xf numFmtId="0" fontId="3" fillId="0" borderId="5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center" vertical="top" wrapText="1"/>
    </xf>
    <xf numFmtId="0" fontId="6" fillId="0" borderId="19" xfId="0" applyFont="1" applyBorder="1" applyAlignment="1">
      <alignment horizontal="left" vertical="center" wrapText="1" indent="1"/>
    </xf>
    <xf numFmtId="0" fontId="6" fillId="0" borderId="19" xfId="0" applyFont="1" applyBorder="1" applyAlignment="1">
      <alignment horizontal="left" vertical="center" wrapText="1"/>
    </xf>
    <xf numFmtId="0" fontId="6" fillId="0" borderId="20" xfId="0" applyFont="1" applyBorder="1" applyAlignment="1">
      <alignment horizontal="left" vertical="center" wrapText="1" indent="1"/>
    </xf>
    <xf numFmtId="1" fontId="7" fillId="0" borderId="25" xfId="0" applyNumberFormat="1" applyFont="1" applyBorder="1" applyAlignment="1">
      <alignment horizontal="center" vertical="top" shrinkToFit="1"/>
    </xf>
    <xf numFmtId="0" fontId="6" fillId="0" borderId="18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166" fontId="14" fillId="0" borderId="2" xfId="0" applyNumberFormat="1" applyFont="1" applyBorder="1" applyAlignment="1">
      <alignment horizontal="center" vertical="top" wrapText="1"/>
    </xf>
    <xf numFmtId="166" fontId="11" fillId="0" borderId="2" xfId="0" applyNumberFormat="1" applyFont="1" applyBorder="1" applyAlignment="1">
      <alignment horizontal="center" vertical="top" wrapText="1"/>
    </xf>
    <xf numFmtId="0" fontId="11" fillId="0" borderId="0" xfId="0" applyFont="1" applyAlignment="1">
      <alignment horizontal="left" vertical="top" wrapText="1"/>
    </xf>
    <xf numFmtId="0" fontId="11" fillId="0" borderId="14" xfId="0" applyFont="1" applyBorder="1" applyAlignment="1">
      <alignment horizontal="left" vertical="top" wrapText="1"/>
    </xf>
    <xf numFmtId="0" fontId="14" fillId="0" borderId="6" xfId="0" applyFont="1" applyBorder="1" applyAlignment="1">
      <alignment horizontal="left" vertical="top" wrapText="1"/>
    </xf>
    <xf numFmtId="0" fontId="14" fillId="0" borderId="0" xfId="0" applyFont="1" applyAlignment="1">
      <alignment horizontal="left" vertical="top" wrapText="1" indent="1"/>
    </xf>
    <xf numFmtId="0" fontId="14" fillId="0" borderId="14" xfId="0" applyFont="1" applyBorder="1" applyAlignment="1">
      <alignment horizontal="left" vertical="top" wrapText="1"/>
    </xf>
    <xf numFmtId="0" fontId="11" fillId="0" borderId="5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left" vertical="top" wrapText="1"/>
    </xf>
    <xf numFmtId="0" fontId="11" fillId="0" borderId="11" xfId="0" applyFont="1" applyBorder="1" applyAlignment="1">
      <alignment horizontal="left" vertical="top" wrapText="1"/>
    </xf>
    <xf numFmtId="0" fontId="11" fillId="0" borderId="26" xfId="0" applyFont="1" applyBorder="1" applyAlignment="1">
      <alignment horizontal="left" vertical="top" wrapText="1"/>
    </xf>
    <xf numFmtId="164" fontId="11" fillId="0" borderId="2" xfId="0" applyNumberFormat="1" applyFont="1" applyBorder="1" applyAlignment="1">
      <alignment horizontal="left" vertical="top" wrapText="1" indent="1"/>
    </xf>
    <xf numFmtId="166" fontId="11" fillId="0" borderId="2" xfId="0" applyNumberFormat="1" applyFont="1" applyBorder="1" applyAlignment="1">
      <alignment horizontal="left" vertical="top" wrapText="1" indent="1"/>
    </xf>
    <xf numFmtId="166" fontId="18" fillId="0" borderId="2" xfId="0" applyNumberFormat="1" applyFont="1" applyBorder="1" applyAlignment="1">
      <alignment horizontal="center" vertical="top" wrapText="1"/>
    </xf>
    <xf numFmtId="0" fontId="49" fillId="0" borderId="0" xfId="0" applyFont="1" applyAlignment="1">
      <alignment horizontal="left" vertical="top"/>
    </xf>
    <xf numFmtId="0" fontId="0" fillId="2" borderId="0" xfId="0" applyFill="1" applyAlignment="1">
      <alignment horizontal="left" vertical="top"/>
    </xf>
    <xf numFmtId="0" fontId="0" fillId="0" borderId="0" xfId="0" applyAlignment="1">
      <alignment horizontal="left" vertical="top" wrapText="1" indent="4"/>
    </xf>
    <xf numFmtId="0" fontId="0" fillId="0" borderId="0" xfId="0" applyAlignment="1">
      <alignment horizontal="left" vertical="top" wrapText="1" indent="3"/>
    </xf>
    <xf numFmtId="0" fontId="1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 indent="1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left" vertical="top" wrapText="1" indent="1"/>
    </xf>
    <xf numFmtId="1" fontId="19" fillId="0" borderId="4" xfId="0" applyNumberFormat="1" applyFont="1" applyBorder="1" applyAlignment="1">
      <alignment horizontal="center" vertical="top" shrinkToFit="1"/>
    </xf>
    <xf numFmtId="0" fontId="35" fillId="0" borderId="2" xfId="0" applyFont="1" applyBorder="1" applyAlignment="1">
      <alignment horizontal="left" vertical="center" wrapText="1"/>
    </xf>
    <xf numFmtId="0" fontId="43" fillId="0" borderId="2" xfId="0" applyFont="1" applyBorder="1" applyAlignment="1">
      <alignment horizontal="left" vertical="top" wrapText="1"/>
    </xf>
    <xf numFmtId="164" fontId="48" fillId="0" borderId="2" xfId="0" applyNumberFormat="1" applyFont="1" applyBorder="1" applyAlignment="1">
      <alignment horizontal="center" vertical="top" wrapText="1"/>
    </xf>
    <xf numFmtId="0" fontId="0" fillId="0" borderId="3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164" fontId="0" fillId="0" borderId="0" xfId="0" applyNumberFormat="1" applyAlignment="1">
      <alignment horizontal="left" vertical="top"/>
    </xf>
    <xf numFmtId="166" fontId="10" fillId="0" borderId="2" xfId="0" applyNumberFormat="1" applyFont="1" applyBorder="1" applyAlignment="1">
      <alignment horizontal="center" vertical="top" wrapText="1"/>
    </xf>
    <xf numFmtId="167" fontId="48" fillId="0" borderId="2" xfId="0" applyNumberFormat="1" applyFont="1" applyBorder="1" applyAlignment="1">
      <alignment horizontal="center" vertical="top" wrapText="1"/>
    </xf>
    <xf numFmtId="167" fontId="11" fillId="0" borderId="2" xfId="0" applyNumberFormat="1" applyFont="1" applyBorder="1" applyAlignment="1">
      <alignment horizontal="center" vertical="top" wrapText="1"/>
    </xf>
    <xf numFmtId="166" fontId="21" fillId="0" borderId="2" xfId="0" applyNumberFormat="1" applyFont="1" applyBorder="1" applyAlignment="1">
      <alignment horizontal="center" vertical="top" wrapText="1"/>
    </xf>
    <xf numFmtId="165" fontId="12" fillId="0" borderId="14" xfId="0" applyNumberFormat="1" applyFont="1" applyBorder="1" applyAlignment="1">
      <alignment horizontal="center" vertical="top" shrinkToFit="1"/>
    </xf>
    <xf numFmtId="9" fontId="0" fillId="0" borderId="0" xfId="1" applyFont="1" applyFill="1" applyBorder="1" applyAlignment="1">
      <alignment horizontal="left" vertical="top"/>
    </xf>
    <xf numFmtId="168" fontId="0" fillId="0" borderId="0" xfId="1" applyNumberFormat="1" applyFont="1" applyFill="1" applyBorder="1" applyAlignment="1">
      <alignment horizontal="left" vertical="top"/>
    </xf>
    <xf numFmtId="9" fontId="0" fillId="0" borderId="0" xfId="0" applyNumberFormat="1" applyAlignment="1">
      <alignment horizontal="left" vertical="top"/>
    </xf>
    <xf numFmtId="0" fontId="51" fillId="0" borderId="29" xfId="0" applyFont="1" applyBorder="1" applyAlignment="1">
      <alignment horizontal="left" vertical="top"/>
    </xf>
    <xf numFmtId="0" fontId="20" fillId="0" borderId="0" xfId="0" applyFont="1" applyAlignment="1">
      <alignment horizontal="center" vertical="top" wrapText="1"/>
    </xf>
    <xf numFmtId="0" fontId="13" fillId="0" borderId="0" xfId="0" applyFont="1" applyAlignment="1">
      <alignment horizontal="left" vertical="top" wrapText="1" indent="1"/>
    </xf>
    <xf numFmtId="0" fontId="18" fillId="0" borderId="34" xfId="0" applyFont="1" applyBorder="1" applyAlignment="1">
      <alignment horizontal="left" vertical="top" wrapText="1"/>
    </xf>
    <xf numFmtId="0" fontId="0" fillId="0" borderId="35" xfId="0" applyBorder="1" applyAlignment="1">
      <alignment horizontal="left" vertical="top" wrapText="1" indent="1"/>
    </xf>
    <xf numFmtId="169" fontId="0" fillId="0" borderId="0" xfId="0" applyNumberFormat="1" applyAlignment="1">
      <alignment horizontal="left" vertical="top"/>
    </xf>
    <xf numFmtId="1" fontId="12" fillId="0" borderId="14" xfId="0" applyNumberFormat="1" applyFont="1" applyBorder="1" applyAlignment="1">
      <alignment horizontal="center" vertical="top" shrinkToFit="1"/>
    </xf>
    <xf numFmtId="0" fontId="3" fillId="0" borderId="11" xfId="0" applyFont="1" applyBorder="1" applyAlignment="1">
      <alignment horizontal="left" vertical="top" wrapText="1"/>
    </xf>
    <xf numFmtId="166" fontId="10" fillId="0" borderId="5" xfId="0" applyNumberFormat="1" applyFont="1" applyBorder="1" applyAlignment="1">
      <alignment horizontal="center" vertical="top" wrapText="1"/>
    </xf>
    <xf numFmtId="0" fontId="3" fillId="0" borderId="14" xfId="0" applyFont="1" applyBorder="1" applyAlignment="1">
      <alignment horizontal="left" vertical="top" wrapText="1" indent="1"/>
    </xf>
    <xf numFmtId="17" fontId="52" fillId="0" borderId="0" xfId="0" quotePrefix="1" applyNumberFormat="1" applyFont="1" applyAlignment="1">
      <alignment horizontal="right" vertical="top" wrapText="1"/>
    </xf>
    <xf numFmtId="17" fontId="48" fillId="0" borderId="0" xfId="0" quotePrefix="1" applyNumberFormat="1" applyFont="1" applyAlignment="1">
      <alignment horizontal="right" vertical="top" wrapText="1" indent="7"/>
    </xf>
    <xf numFmtId="17" fontId="48" fillId="0" borderId="0" xfId="0" quotePrefix="1" applyNumberFormat="1" applyFont="1" applyAlignment="1">
      <alignment horizontal="right" vertical="top" wrapText="1" indent="2"/>
    </xf>
    <xf numFmtId="17" fontId="48" fillId="0" borderId="0" xfId="0" quotePrefix="1" applyNumberFormat="1" applyFont="1" applyAlignment="1">
      <alignment horizontal="right" vertical="top" wrapText="1" indent="5"/>
    </xf>
    <xf numFmtId="17" fontId="48" fillId="0" borderId="0" xfId="0" quotePrefix="1" applyNumberFormat="1" applyFont="1" applyAlignment="1">
      <alignment horizontal="right" vertical="top" wrapText="1"/>
    </xf>
    <xf numFmtId="166" fontId="35" fillId="0" borderId="2" xfId="0" applyNumberFormat="1" applyFont="1" applyBorder="1" applyAlignment="1">
      <alignment horizontal="center" vertical="top" wrapText="1"/>
    </xf>
    <xf numFmtId="164" fontId="39" fillId="0" borderId="2" xfId="0" applyNumberFormat="1" applyFont="1" applyBorder="1" applyAlignment="1">
      <alignment vertical="top" wrapText="1"/>
    </xf>
    <xf numFmtId="164" fontId="35" fillId="0" borderId="2" xfId="0" applyNumberFormat="1" applyFont="1" applyBorder="1" applyAlignment="1">
      <alignment horizontal="center" vertical="top" wrapText="1"/>
    </xf>
    <xf numFmtId="166" fontId="35" fillId="0" borderId="14" xfId="0" applyNumberFormat="1" applyFont="1" applyBorder="1" applyAlignment="1">
      <alignment horizontal="center" vertical="top" wrapText="1"/>
    </xf>
    <xf numFmtId="167" fontId="48" fillId="3" borderId="2" xfId="0" applyNumberFormat="1" applyFont="1" applyFill="1" applyBorder="1" applyAlignment="1">
      <alignment horizontal="center" vertical="top" wrapText="1"/>
    </xf>
    <xf numFmtId="167" fontId="11" fillId="3" borderId="2" xfId="0" applyNumberFormat="1" applyFont="1" applyFill="1" applyBorder="1" applyAlignment="1">
      <alignment horizontal="center" vertical="top" wrapText="1"/>
    </xf>
    <xf numFmtId="166" fontId="14" fillId="3" borderId="2" xfId="0" applyNumberFormat="1" applyFont="1" applyFill="1" applyBorder="1" applyAlignment="1">
      <alignment horizontal="center" vertical="top" wrapText="1"/>
    </xf>
    <xf numFmtId="166" fontId="18" fillId="3" borderId="2" xfId="0" applyNumberFormat="1" applyFont="1" applyFill="1" applyBorder="1" applyAlignment="1">
      <alignment horizontal="center" vertical="top" wrapText="1"/>
    </xf>
    <xf numFmtId="164" fontId="35" fillId="3" borderId="2" xfId="0" applyNumberFormat="1" applyFont="1" applyFill="1" applyBorder="1" applyAlignment="1">
      <alignment horizontal="center" vertical="top" wrapText="1"/>
    </xf>
    <xf numFmtId="166" fontId="21" fillId="3" borderId="2" xfId="0" applyNumberFormat="1" applyFont="1" applyFill="1" applyBorder="1" applyAlignment="1">
      <alignment horizontal="center" vertical="top" wrapText="1"/>
    </xf>
    <xf numFmtId="166" fontId="11" fillId="3" borderId="2" xfId="0" applyNumberFormat="1" applyFont="1" applyFill="1" applyBorder="1" applyAlignment="1">
      <alignment horizontal="center" vertical="top" wrapText="1"/>
    </xf>
    <xf numFmtId="164" fontId="35" fillId="0" borderId="6" xfId="0" applyNumberFormat="1" applyFont="1" applyBorder="1" applyAlignment="1">
      <alignment horizontal="center" vertical="top" wrapText="1"/>
    </xf>
    <xf numFmtId="0" fontId="11" fillId="0" borderId="44" xfId="0" applyFont="1" applyBorder="1" applyAlignment="1">
      <alignment horizontal="left" vertical="center" wrapText="1" indent="1"/>
    </xf>
    <xf numFmtId="164" fontId="35" fillId="0" borderId="5" xfId="0" applyNumberFormat="1" applyFont="1" applyBorder="1" applyAlignment="1">
      <alignment horizontal="center" vertical="top" wrapText="1"/>
    </xf>
    <xf numFmtId="164" fontId="35" fillId="0" borderId="14" xfId="0" applyNumberFormat="1" applyFont="1" applyBorder="1" applyAlignment="1">
      <alignment horizontal="center" vertical="top" wrapText="1"/>
    </xf>
    <xf numFmtId="0" fontId="5" fillId="0" borderId="0" xfId="0" applyFont="1" applyAlignment="1">
      <alignment horizontal="left" wrapText="1"/>
    </xf>
    <xf numFmtId="0" fontId="28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wrapText="1"/>
    </xf>
    <xf numFmtId="0" fontId="0" fillId="0" borderId="15" xfId="0" applyBorder="1" applyAlignment="1">
      <alignment horizontal="left" vertical="top" wrapText="1" indent="5"/>
    </xf>
    <xf numFmtId="0" fontId="0" fillId="0" borderId="16" xfId="0" applyBorder="1" applyAlignment="1">
      <alignment horizontal="left" vertical="top" wrapText="1" indent="5"/>
    </xf>
    <xf numFmtId="0" fontId="0" fillId="0" borderId="17" xfId="0" applyBorder="1" applyAlignment="1">
      <alignment horizontal="left" vertical="top" wrapText="1" indent="5"/>
    </xf>
    <xf numFmtId="0" fontId="0" fillId="0" borderId="0" xfId="0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1" fontId="4" fillId="0" borderId="3" xfId="0" applyNumberFormat="1" applyFont="1" applyBorder="1" applyAlignment="1">
      <alignment horizontal="center" vertical="center" shrinkToFit="1"/>
    </xf>
    <xf numFmtId="1" fontId="4" fillId="0" borderId="4" xfId="0" applyNumberFormat="1" applyFont="1" applyBorder="1" applyAlignment="1">
      <alignment horizontal="center" vertical="center" shrinkToFit="1"/>
    </xf>
    <xf numFmtId="1" fontId="4" fillId="0" borderId="5" xfId="0" applyNumberFormat="1" applyFont="1" applyBorder="1" applyAlignment="1">
      <alignment horizontal="center" vertical="center" shrinkToFit="1"/>
    </xf>
    <xf numFmtId="1" fontId="4" fillId="0" borderId="3" xfId="0" applyNumberFormat="1" applyFont="1" applyBorder="1" applyAlignment="1">
      <alignment horizontal="left" vertical="center" indent="2" shrinkToFit="1"/>
    </xf>
    <xf numFmtId="1" fontId="4" fillId="0" borderId="4" xfId="0" applyNumberFormat="1" applyFont="1" applyBorder="1" applyAlignment="1">
      <alignment horizontal="left" vertical="center" indent="2" shrinkToFit="1"/>
    </xf>
    <xf numFmtId="1" fontId="4" fillId="0" borderId="5" xfId="0" applyNumberFormat="1" applyFont="1" applyBorder="1" applyAlignment="1">
      <alignment horizontal="left" vertical="center" indent="2" shrinkToFit="1"/>
    </xf>
    <xf numFmtId="17" fontId="48" fillId="0" borderId="0" xfId="0" quotePrefix="1" applyNumberFormat="1" applyFont="1" applyAlignment="1">
      <alignment horizontal="right" vertical="top" wrapText="1"/>
    </xf>
    <xf numFmtId="0" fontId="0" fillId="0" borderId="15" xfId="0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0" fillId="0" borderId="43" xfId="0" applyBorder="1" applyAlignment="1">
      <alignment horizontal="center" vertical="top" wrapText="1"/>
    </xf>
    <xf numFmtId="0" fontId="28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top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wrapText="1"/>
    </xf>
    <xf numFmtId="0" fontId="0" fillId="0" borderId="15" xfId="0" applyBorder="1" applyAlignment="1">
      <alignment horizontal="left" vertical="top" wrapText="1" indent="4"/>
    </xf>
    <xf numFmtId="0" fontId="0" fillId="0" borderId="16" xfId="0" applyBorder="1" applyAlignment="1">
      <alignment horizontal="left" vertical="top" wrapText="1" indent="4"/>
    </xf>
    <xf numFmtId="0" fontId="0" fillId="0" borderId="17" xfId="0" applyBorder="1" applyAlignment="1">
      <alignment horizontal="left" vertical="top" wrapText="1" indent="4"/>
    </xf>
    <xf numFmtId="1" fontId="7" fillId="0" borderId="21" xfId="0" applyNumberFormat="1" applyFont="1" applyBorder="1" applyAlignment="1">
      <alignment horizontal="center" vertical="top" shrinkToFit="1"/>
    </xf>
    <xf numFmtId="1" fontId="7" fillId="0" borderId="22" xfId="0" applyNumberFormat="1" applyFont="1" applyBorder="1" applyAlignment="1">
      <alignment horizontal="center" vertical="top" shrinkToFit="1"/>
    </xf>
    <xf numFmtId="1" fontId="7" fillId="0" borderId="21" xfId="0" applyNumberFormat="1" applyFont="1" applyBorder="1" applyAlignment="1">
      <alignment horizontal="center" vertical="center" shrinkToFit="1"/>
    </xf>
    <xf numFmtId="1" fontId="7" fillId="0" borderId="23" xfId="0" applyNumberFormat="1" applyFont="1" applyBorder="1" applyAlignment="1">
      <alignment horizontal="center" vertical="center" shrinkToFit="1"/>
    </xf>
    <xf numFmtId="1" fontId="7" fillId="0" borderId="22" xfId="0" applyNumberFormat="1" applyFont="1" applyBorder="1" applyAlignment="1">
      <alignment horizontal="center" vertical="center" shrinkToFit="1"/>
    </xf>
    <xf numFmtId="1" fontId="7" fillId="0" borderId="24" xfId="0" applyNumberFormat="1" applyFont="1" applyBorder="1" applyAlignment="1">
      <alignment horizontal="center" vertical="center" shrinkToFit="1"/>
    </xf>
    <xf numFmtId="1" fontId="12" fillId="0" borderId="3" xfId="0" applyNumberFormat="1" applyFont="1" applyBorder="1" applyAlignment="1">
      <alignment horizontal="center" vertical="center" shrinkToFit="1"/>
    </xf>
    <xf numFmtId="1" fontId="12" fillId="0" borderId="4" xfId="0" applyNumberFormat="1" applyFont="1" applyBorder="1" applyAlignment="1">
      <alignment horizontal="center" vertical="center" shrinkToFit="1"/>
    </xf>
    <xf numFmtId="1" fontId="12" fillId="0" borderId="5" xfId="0" applyNumberFormat="1" applyFont="1" applyBorder="1" applyAlignment="1">
      <alignment horizontal="center" vertical="center" shrinkToFit="1"/>
    </xf>
    <xf numFmtId="0" fontId="13" fillId="0" borderId="0" xfId="0" applyFont="1" applyAlignment="1">
      <alignment horizontal="left" vertical="center" wrapText="1"/>
    </xf>
    <xf numFmtId="0" fontId="36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wrapText="1"/>
    </xf>
    <xf numFmtId="0" fontId="0" fillId="0" borderId="6" xfId="0" applyBorder="1" applyAlignment="1">
      <alignment horizontal="left" vertical="top" wrapText="1" indent="6"/>
    </xf>
    <xf numFmtId="0" fontId="0" fillId="0" borderId="7" xfId="0" applyBorder="1" applyAlignment="1">
      <alignment horizontal="left" vertical="top" wrapText="1" indent="6"/>
    </xf>
    <xf numFmtId="0" fontId="0" fillId="0" borderId="8" xfId="0" applyBorder="1" applyAlignment="1">
      <alignment horizontal="left" vertical="top" wrapText="1" indent="6"/>
    </xf>
    <xf numFmtId="1" fontId="15" fillId="0" borderId="3" xfId="0" applyNumberFormat="1" applyFont="1" applyBorder="1" applyAlignment="1">
      <alignment horizontal="center" vertical="center" shrinkToFit="1"/>
    </xf>
    <xf numFmtId="1" fontId="15" fillId="0" borderId="4" xfId="0" applyNumberFormat="1" applyFont="1" applyBorder="1" applyAlignment="1">
      <alignment horizontal="center" vertical="center" shrinkToFit="1"/>
    </xf>
    <xf numFmtId="1" fontId="15" fillId="0" borderId="5" xfId="0" applyNumberFormat="1" applyFont="1" applyBorder="1" applyAlignment="1">
      <alignment horizontal="center" vertical="center" shrinkToFit="1"/>
    </xf>
    <xf numFmtId="0" fontId="40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 vertical="top" wrapText="1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0" fillId="0" borderId="6" xfId="0" applyBorder="1" applyAlignment="1">
      <alignment horizontal="left" vertical="top" wrapText="1" indent="3"/>
    </xf>
    <xf numFmtId="0" fontId="0" fillId="0" borderId="7" xfId="0" applyBorder="1" applyAlignment="1">
      <alignment horizontal="left" vertical="top" wrapText="1" indent="3"/>
    </xf>
    <xf numFmtId="0" fontId="0" fillId="0" borderId="8" xfId="0" applyBorder="1" applyAlignment="1">
      <alignment horizontal="left" vertical="top" wrapText="1" indent="3"/>
    </xf>
    <xf numFmtId="1" fontId="12" fillId="0" borderId="3" xfId="0" applyNumberFormat="1" applyFont="1" applyBorder="1" applyAlignment="1">
      <alignment horizontal="left" vertical="center" indent="2" shrinkToFit="1"/>
    </xf>
    <xf numFmtId="1" fontId="12" fillId="0" borderId="4" xfId="0" applyNumberFormat="1" applyFont="1" applyBorder="1" applyAlignment="1">
      <alignment horizontal="left" vertical="center" indent="2" shrinkToFit="1"/>
    </xf>
    <xf numFmtId="1" fontId="12" fillId="0" borderId="5" xfId="0" applyNumberFormat="1" applyFont="1" applyBorder="1" applyAlignment="1">
      <alignment horizontal="left" vertical="center" indent="2" shrinkToFit="1"/>
    </xf>
    <xf numFmtId="0" fontId="36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1" fontId="12" fillId="0" borderId="14" xfId="0" applyNumberFormat="1" applyFont="1" applyBorder="1" applyAlignment="1">
      <alignment horizontal="center" vertical="center" shrinkToFit="1"/>
    </xf>
    <xf numFmtId="0" fontId="36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0" fillId="0" borderId="14" xfId="0" applyBorder="1" applyAlignment="1">
      <alignment horizontal="left" vertical="top" wrapText="1" indent="4"/>
    </xf>
    <xf numFmtId="1" fontId="12" fillId="0" borderId="14" xfId="0" applyNumberFormat="1" applyFont="1" applyBorder="1" applyAlignment="1">
      <alignment horizontal="center" vertical="top" shrinkToFit="1"/>
    </xf>
    <xf numFmtId="1" fontId="19" fillId="0" borderId="3" xfId="0" applyNumberFormat="1" applyFont="1" applyBorder="1" applyAlignment="1">
      <alignment horizontal="center" vertical="center" shrinkToFit="1"/>
    </xf>
    <xf numFmtId="1" fontId="19" fillId="0" borderId="4" xfId="0" applyNumberFormat="1" applyFont="1" applyBorder="1" applyAlignment="1">
      <alignment horizontal="center" vertical="center" shrinkToFit="1"/>
    </xf>
    <xf numFmtId="1" fontId="19" fillId="0" borderId="5" xfId="0" applyNumberFormat="1" applyFont="1" applyBorder="1" applyAlignment="1">
      <alignment horizontal="center" vertical="center" shrinkToFit="1"/>
    </xf>
    <xf numFmtId="0" fontId="44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top" wrapText="1"/>
    </xf>
    <xf numFmtId="1" fontId="12" fillId="0" borderId="3" xfId="0" applyNumberFormat="1" applyFont="1" applyBorder="1" applyAlignment="1">
      <alignment horizontal="left" vertical="top" indent="1" shrinkToFit="1"/>
    </xf>
    <xf numFmtId="1" fontId="12" fillId="0" borderId="4" xfId="0" applyNumberFormat="1" applyFont="1" applyBorder="1" applyAlignment="1">
      <alignment horizontal="left" vertical="top" indent="1" shrinkToFit="1"/>
    </xf>
    <xf numFmtId="1" fontId="12" fillId="0" borderId="5" xfId="0" applyNumberFormat="1" applyFont="1" applyBorder="1" applyAlignment="1">
      <alignment horizontal="left" vertical="top" indent="1" shrinkToFit="1"/>
    </xf>
    <xf numFmtId="1" fontId="12" fillId="0" borderId="3" xfId="0" applyNumberFormat="1" applyFont="1" applyBorder="1" applyAlignment="1">
      <alignment horizontal="center" vertical="top" shrinkToFit="1"/>
    </xf>
    <xf numFmtId="1" fontId="12" fillId="0" borderId="4" xfId="0" applyNumberFormat="1" applyFont="1" applyBorder="1" applyAlignment="1">
      <alignment horizontal="center" vertical="top" shrinkToFit="1"/>
    </xf>
    <xf numFmtId="1" fontId="12" fillId="0" borderId="5" xfId="0" applyNumberFormat="1" applyFont="1" applyBorder="1" applyAlignment="1">
      <alignment horizontal="center" vertical="top" shrinkToFit="1"/>
    </xf>
    <xf numFmtId="0" fontId="0" fillId="0" borderId="6" xfId="0" applyBorder="1" applyAlignment="1">
      <alignment horizontal="left" vertical="top" wrapText="1" indent="4"/>
    </xf>
    <xf numFmtId="0" fontId="0" fillId="0" borderId="7" xfId="0" applyBorder="1" applyAlignment="1">
      <alignment horizontal="left" vertical="top" wrapText="1" indent="4"/>
    </xf>
    <xf numFmtId="1" fontId="12" fillId="0" borderId="3" xfId="0" applyNumberFormat="1" applyFont="1" applyBorder="1" applyAlignment="1">
      <alignment horizontal="left" vertical="center" indent="1" shrinkToFit="1"/>
    </xf>
    <xf numFmtId="1" fontId="12" fillId="0" borderId="4" xfId="0" applyNumberFormat="1" applyFont="1" applyBorder="1" applyAlignment="1">
      <alignment horizontal="left" vertical="center" indent="1" shrinkToFit="1"/>
    </xf>
    <xf numFmtId="1" fontId="12" fillId="0" borderId="5" xfId="0" applyNumberFormat="1" applyFont="1" applyBorder="1" applyAlignment="1">
      <alignment horizontal="left" vertical="center" indent="1" shrinkToFit="1"/>
    </xf>
    <xf numFmtId="0" fontId="0" fillId="0" borderId="8" xfId="0" applyBorder="1" applyAlignment="1">
      <alignment vertical="top" wrapText="1"/>
    </xf>
    <xf numFmtId="1" fontId="15" fillId="0" borderId="3" xfId="0" applyNumberFormat="1" applyFont="1" applyBorder="1" applyAlignment="1">
      <alignment horizontal="left" vertical="center" indent="1" shrinkToFit="1"/>
    </xf>
    <xf numFmtId="1" fontId="15" fillId="0" borderId="4" xfId="0" applyNumberFormat="1" applyFont="1" applyBorder="1" applyAlignment="1">
      <alignment horizontal="left" vertical="center" indent="1" shrinkToFit="1"/>
    </xf>
    <xf numFmtId="1" fontId="15" fillId="0" borderId="5" xfId="0" applyNumberFormat="1" applyFont="1" applyBorder="1" applyAlignment="1">
      <alignment horizontal="left" vertical="center" indent="1" shrinkToFit="1"/>
    </xf>
    <xf numFmtId="0" fontId="40" fillId="0" borderId="0" xfId="0" applyFont="1" applyAlignment="1">
      <alignment horizontal="left" vertical="top" wrapText="1"/>
    </xf>
    <xf numFmtId="0" fontId="18" fillId="0" borderId="0" xfId="0" applyFont="1" applyAlignment="1">
      <alignment horizontal="left" wrapText="1"/>
    </xf>
    <xf numFmtId="0" fontId="18" fillId="0" borderId="0" xfId="0" applyFont="1" applyAlignment="1">
      <alignment wrapText="1"/>
    </xf>
    <xf numFmtId="1" fontId="22" fillId="0" borderId="3" xfId="0" applyNumberFormat="1" applyFont="1" applyBorder="1" applyAlignment="1">
      <alignment horizontal="left" vertical="top" indent="1" shrinkToFit="1"/>
    </xf>
    <xf numFmtId="1" fontId="22" fillId="0" borderId="4" xfId="0" applyNumberFormat="1" applyFont="1" applyBorder="1" applyAlignment="1">
      <alignment horizontal="left" vertical="top" indent="1" shrinkToFit="1"/>
    </xf>
    <xf numFmtId="1" fontId="22" fillId="0" borderId="5" xfId="0" applyNumberFormat="1" applyFont="1" applyBorder="1" applyAlignment="1">
      <alignment horizontal="left" vertical="top" indent="1" shrinkToFit="1"/>
    </xf>
    <xf numFmtId="0" fontId="23" fillId="0" borderId="0" xfId="0" applyFont="1" applyAlignment="1">
      <alignment horizontal="left" vertical="center" wrapText="1"/>
    </xf>
    <xf numFmtId="0" fontId="47" fillId="0" borderId="0" xfId="0" applyFont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1" fontId="22" fillId="0" borderId="3" xfId="0" applyNumberFormat="1" applyFont="1" applyBorder="1" applyAlignment="1">
      <alignment horizontal="left" vertical="center" indent="1" shrinkToFit="1"/>
    </xf>
    <xf numFmtId="1" fontId="22" fillId="0" borderId="4" xfId="0" applyNumberFormat="1" applyFont="1" applyBorder="1" applyAlignment="1">
      <alignment horizontal="left" vertical="center" indent="1" shrinkToFit="1"/>
    </xf>
    <xf numFmtId="1" fontId="22" fillId="0" borderId="5" xfId="0" applyNumberFormat="1" applyFont="1" applyBorder="1" applyAlignment="1">
      <alignment horizontal="left" vertical="center" indent="1" shrinkToFit="1"/>
    </xf>
    <xf numFmtId="166" fontId="11" fillId="0" borderId="6" xfId="0" applyNumberFormat="1" applyFont="1" applyBorder="1" applyAlignment="1">
      <alignment horizontal="center" vertical="top" wrapText="1"/>
    </xf>
    <xf numFmtId="166" fontId="11" fillId="0" borderId="8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/>
    </xf>
    <xf numFmtId="1" fontId="12" fillId="0" borderId="6" xfId="0" applyNumberFormat="1" applyFont="1" applyBorder="1" applyAlignment="1">
      <alignment horizontal="center" vertical="top" shrinkToFit="1"/>
    </xf>
    <xf numFmtId="1" fontId="12" fillId="0" borderId="8" xfId="0" applyNumberFormat="1" applyFont="1" applyBorder="1" applyAlignment="1">
      <alignment horizontal="center" vertical="top" shrinkToFit="1"/>
    </xf>
    <xf numFmtId="165" fontId="12" fillId="0" borderId="6" xfId="0" applyNumberFormat="1" applyFont="1" applyBorder="1" applyAlignment="1">
      <alignment horizontal="center" vertical="top" shrinkToFit="1"/>
    </xf>
    <xf numFmtId="165" fontId="12" fillId="0" borderId="8" xfId="0" applyNumberFormat="1" applyFont="1" applyBorder="1" applyAlignment="1">
      <alignment horizontal="center" vertical="top" shrinkToFit="1"/>
    </xf>
    <xf numFmtId="0" fontId="0" fillId="0" borderId="0" xfId="0" applyAlignment="1">
      <alignment horizontal="left" vertical="center" wrapText="1"/>
    </xf>
    <xf numFmtId="17" fontId="48" fillId="0" borderId="0" xfId="0" quotePrefix="1" applyNumberFormat="1" applyFont="1" applyAlignment="1">
      <alignment horizontal="right" vertical="top" wrapText="1" indent="4"/>
    </xf>
    <xf numFmtId="0" fontId="9" fillId="0" borderId="0" xfId="0" applyFont="1" applyAlignment="1">
      <alignment horizontal="right" vertical="top" wrapText="1" indent="4"/>
    </xf>
    <xf numFmtId="0" fontId="0" fillId="0" borderId="7" xfId="0" applyBorder="1" applyAlignment="1">
      <alignment vertical="top" wrapText="1"/>
    </xf>
    <xf numFmtId="0" fontId="11" fillId="0" borderId="6" xfId="0" applyFont="1" applyBorder="1" applyAlignment="1">
      <alignment horizontal="left" vertical="top" wrapText="1" indent="1"/>
    </xf>
    <xf numFmtId="0" fontId="11" fillId="0" borderId="8" xfId="0" applyFont="1" applyBorder="1" applyAlignment="1">
      <alignment horizontal="left" vertical="top" wrapText="1" inden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wrapText="1"/>
    </xf>
    <xf numFmtId="0" fontId="0" fillId="0" borderId="1" xfId="0" applyBorder="1" applyAlignment="1">
      <alignment horizontal="left" vertical="top" wrapText="1" indent="4"/>
    </xf>
    <xf numFmtId="0" fontId="0" fillId="0" borderId="0" xfId="0" applyAlignment="1">
      <alignment horizontal="left" vertical="top" wrapText="1" indent="4"/>
    </xf>
    <xf numFmtId="0" fontId="20" fillId="0" borderId="0" xfId="0" applyFont="1" applyAlignment="1">
      <alignment horizontal="left" wrapText="1"/>
    </xf>
    <xf numFmtId="0" fontId="44" fillId="0" borderId="0" xfId="0" applyFont="1" applyAlignment="1">
      <alignment horizontal="left" vertical="top" wrapText="1"/>
    </xf>
    <xf numFmtId="1" fontId="15" fillId="0" borderId="3" xfId="0" applyNumberFormat="1" applyFont="1" applyBorder="1" applyAlignment="1">
      <alignment horizontal="left" vertical="top" indent="1" shrinkToFit="1"/>
    </xf>
    <xf numFmtId="1" fontId="15" fillId="0" borderId="5" xfId="0" applyNumberFormat="1" applyFont="1" applyBorder="1" applyAlignment="1">
      <alignment horizontal="left" vertical="top" indent="1" shrinkToFit="1"/>
    </xf>
    <xf numFmtId="1" fontId="15" fillId="0" borderId="9" xfId="0" applyNumberFormat="1" applyFont="1" applyBorder="1" applyAlignment="1">
      <alignment horizontal="left" vertical="top" indent="1" shrinkToFit="1"/>
    </xf>
    <xf numFmtId="1" fontId="15" fillId="0" borderId="0" xfId="0" applyNumberFormat="1" applyFont="1" applyAlignment="1">
      <alignment horizontal="left" vertical="top" indent="1" shrinkToFit="1"/>
    </xf>
    <xf numFmtId="1" fontId="15" fillId="0" borderId="10" xfId="0" applyNumberFormat="1" applyFont="1" applyBorder="1" applyAlignment="1">
      <alignment horizontal="left" vertical="top" indent="1" shrinkToFit="1"/>
    </xf>
    <xf numFmtId="0" fontId="0" fillId="0" borderId="1" xfId="0" applyBorder="1" applyAlignment="1">
      <alignment horizontal="left" vertical="top" wrapText="1" indent="5"/>
    </xf>
    <xf numFmtId="0" fontId="0" fillId="0" borderId="0" xfId="0" applyAlignment="1">
      <alignment horizontal="left" vertical="top" wrapText="1" indent="5"/>
    </xf>
    <xf numFmtId="0" fontId="0" fillId="0" borderId="1" xfId="0" applyBorder="1" applyAlignment="1">
      <alignment horizontal="left" vertical="top" wrapText="1" indent="3"/>
    </xf>
    <xf numFmtId="0" fontId="0" fillId="0" borderId="0" xfId="0" applyAlignment="1">
      <alignment horizontal="left" vertical="top" wrapText="1" indent="3"/>
    </xf>
    <xf numFmtId="0" fontId="0" fillId="0" borderId="27" xfId="0" applyBorder="1" applyAlignment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1" fontId="19" fillId="0" borderId="6" xfId="0" applyNumberFormat="1" applyFont="1" applyBorder="1" applyAlignment="1">
      <alignment horizontal="center" vertical="top" shrinkToFit="1"/>
    </xf>
    <xf numFmtId="1" fontId="19" fillId="0" borderId="8" xfId="0" applyNumberFormat="1" applyFont="1" applyBorder="1" applyAlignment="1">
      <alignment horizontal="center" vertical="top" shrinkToFit="1"/>
    </xf>
    <xf numFmtId="1" fontId="19" fillId="0" borderId="36" xfId="0" applyNumberFormat="1" applyFont="1" applyBorder="1" applyAlignment="1">
      <alignment horizontal="center" vertical="top" shrinkToFit="1"/>
    </xf>
    <xf numFmtId="1" fontId="19" fillId="0" borderId="38" xfId="0" applyNumberFormat="1" applyFont="1" applyBorder="1" applyAlignment="1">
      <alignment horizontal="center" vertical="top" shrinkToFit="1"/>
    </xf>
    <xf numFmtId="0" fontId="18" fillId="0" borderId="3" xfId="0" applyFont="1" applyBorder="1" applyAlignment="1">
      <alignment horizontal="left" vertical="top" wrapText="1" indent="1"/>
    </xf>
    <xf numFmtId="0" fontId="18" fillId="0" borderId="5" xfId="0" applyFont="1" applyBorder="1" applyAlignment="1">
      <alignment horizontal="left" vertical="top" wrapText="1" indent="1"/>
    </xf>
    <xf numFmtId="0" fontId="18" fillId="0" borderId="4" xfId="0" applyFont="1" applyBorder="1" applyAlignment="1">
      <alignment horizontal="left" vertical="top" wrapText="1" indent="1"/>
    </xf>
    <xf numFmtId="0" fontId="18" fillId="0" borderId="3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center" wrapText="1"/>
    </xf>
    <xf numFmtId="1" fontId="19" fillId="0" borderId="3" xfId="0" applyNumberFormat="1" applyFont="1" applyBorder="1" applyAlignment="1">
      <alignment horizontal="center" vertical="top" shrinkToFit="1"/>
    </xf>
    <xf numFmtId="1" fontId="19" fillId="0" borderId="5" xfId="0" applyNumberFormat="1" applyFont="1" applyBorder="1" applyAlignment="1">
      <alignment horizontal="center" vertical="top" shrinkToFit="1"/>
    </xf>
    <xf numFmtId="1" fontId="19" fillId="0" borderId="39" xfId="0" applyNumberFormat="1" applyFont="1" applyBorder="1" applyAlignment="1">
      <alignment horizontal="center" vertical="top" shrinkToFit="1"/>
    </xf>
    <xf numFmtId="0" fontId="18" fillId="0" borderId="40" xfId="0" applyFont="1" applyBorder="1" applyAlignment="1">
      <alignment horizontal="left" vertical="top" wrapText="1" indent="1"/>
    </xf>
    <xf numFmtId="1" fontId="19" fillId="0" borderId="37" xfId="0" applyNumberFormat="1" applyFont="1" applyBorder="1" applyAlignment="1">
      <alignment horizontal="center" vertical="top" shrinkToFit="1"/>
    </xf>
    <xf numFmtId="0" fontId="18" fillId="0" borderId="3" xfId="0" applyFont="1" applyBorder="1" applyAlignment="1">
      <alignment horizontal="left" vertical="top" wrapText="1"/>
    </xf>
    <xf numFmtId="0" fontId="18" fillId="0" borderId="4" xfId="0" applyFont="1" applyBorder="1" applyAlignment="1">
      <alignment horizontal="left" vertical="top" wrapText="1"/>
    </xf>
    <xf numFmtId="0" fontId="18" fillId="0" borderId="5" xfId="0" applyFont="1" applyBorder="1" applyAlignment="1">
      <alignment horizontal="left" vertical="top" wrapText="1"/>
    </xf>
    <xf numFmtId="1" fontId="19" fillId="0" borderId="4" xfId="0" applyNumberFormat="1" applyFont="1" applyBorder="1" applyAlignment="1">
      <alignment horizontal="center" vertical="top" shrinkToFit="1"/>
    </xf>
    <xf numFmtId="1" fontId="19" fillId="0" borderId="41" xfId="0" applyNumberFormat="1" applyFont="1" applyBorder="1" applyAlignment="1">
      <alignment horizontal="center" vertical="top" shrinkToFit="1"/>
    </xf>
    <xf numFmtId="1" fontId="19" fillId="0" borderId="42" xfId="0" applyNumberFormat="1" applyFont="1" applyBorder="1" applyAlignment="1">
      <alignment horizontal="center" vertical="top" shrinkToFit="1"/>
    </xf>
    <xf numFmtId="1" fontId="19" fillId="0" borderId="11" xfId="0" applyNumberFormat="1" applyFont="1" applyBorder="1" applyAlignment="1">
      <alignment horizontal="center" vertical="top" shrinkToFit="1"/>
    </xf>
    <xf numFmtId="1" fontId="19" fillId="0" borderId="30" xfId="0" applyNumberFormat="1" applyFont="1" applyBorder="1" applyAlignment="1">
      <alignment horizontal="center" vertical="top" shrinkToFit="1"/>
    </xf>
    <xf numFmtId="0" fontId="17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 vertical="center" textRotation="90" wrapText="1"/>
    </xf>
    <xf numFmtId="0" fontId="13" fillId="0" borderId="0" xfId="0" applyFont="1" applyAlignment="1">
      <alignment horizontal="left" textRotation="90" wrapText="1"/>
    </xf>
    <xf numFmtId="17" fontId="48" fillId="0" borderId="0" xfId="0" quotePrefix="1" applyNumberFormat="1" applyFont="1" applyAlignment="1">
      <alignment horizontal="right" vertical="top" wrapText="1" indent="3"/>
    </xf>
    <xf numFmtId="0" fontId="1" fillId="0" borderId="0" xfId="0" applyFont="1" applyAlignment="1">
      <alignment horizontal="right" vertical="top" wrapText="1" indent="3"/>
    </xf>
    <xf numFmtId="0" fontId="18" fillId="0" borderId="31" xfId="0" applyFont="1" applyBorder="1" applyAlignment="1">
      <alignment horizontal="left" vertical="top" wrapText="1" indent="10"/>
    </xf>
    <xf numFmtId="0" fontId="18" fillId="0" borderId="32" xfId="0" applyFont="1" applyBorder="1" applyAlignment="1">
      <alignment horizontal="left" vertical="top" wrapText="1" indent="10"/>
    </xf>
    <xf numFmtId="0" fontId="18" fillId="0" borderId="33" xfId="0" applyFont="1" applyBorder="1" applyAlignment="1">
      <alignment horizontal="left" vertical="top" wrapText="1" indent="10"/>
    </xf>
    <xf numFmtId="0" fontId="18" fillId="0" borderId="6" xfId="0" applyFont="1" applyBorder="1" applyAlignment="1">
      <alignment horizontal="center" vertical="top" wrapText="1"/>
    </xf>
    <xf numFmtId="0" fontId="18" fillId="0" borderId="8" xfId="0" applyFont="1" applyBorder="1" applyAlignment="1">
      <alignment horizontal="center" vertical="top" wrapText="1"/>
    </xf>
    <xf numFmtId="165" fontId="19" fillId="0" borderId="6" xfId="0" applyNumberFormat="1" applyFont="1" applyBorder="1" applyAlignment="1">
      <alignment horizontal="center" vertical="top" shrinkToFit="1"/>
    </xf>
    <xf numFmtId="165" fontId="19" fillId="0" borderId="8" xfId="0" applyNumberFormat="1" applyFont="1" applyBorder="1" applyAlignment="1">
      <alignment horizontal="center" vertical="top" shrinkToFit="1"/>
    </xf>
    <xf numFmtId="1" fontId="19" fillId="0" borderId="4" xfId="0" applyNumberFormat="1" applyFont="1" applyBorder="1" applyAlignment="1">
      <alignment vertical="center" shrinkToFit="1"/>
    </xf>
    <xf numFmtId="1" fontId="19" fillId="0" borderId="5" xfId="0" applyNumberFormat="1" applyFont="1" applyBorder="1" applyAlignment="1">
      <alignment vertical="center" shrinkToFit="1"/>
    </xf>
    <xf numFmtId="0" fontId="18" fillId="0" borderId="5" xfId="0" applyFont="1" applyBorder="1" applyAlignment="1">
      <alignment vertical="top" wrapText="1"/>
    </xf>
  </cellXfs>
  <cellStyles count="2">
    <cellStyle name="Normal" xfId="0" builtinId="0"/>
    <cellStyle name="Yüzd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7" Type="http://schemas.openxmlformats.org/officeDocument/2006/relationships/image" Target="../media/image54.jpe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53.jpeg"/><Relationship Id="rId5" Type="http://schemas.openxmlformats.org/officeDocument/2006/relationships/image" Target="../media/image52.jpeg"/><Relationship Id="rId4" Type="http://schemas.openxmlformats.org/officeDocument/2006/relationships/image" Target="../media/image51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3" Type="http://schemas.openxmlformats.org/officeDocument/2006/relationships/image" Target="../media/image7.png"/><Relationship Id="rId7" Type="http://schemas.openxmlformats.org/officeDocument/2006/relationships/image" Target="../media/image58.jpe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57.jpeg"/><Relationship Id="rId11" Type="http://schemas.openxmlformats.org/officeDocument/2006/relationships/image" Target="../media/image62.jpeg"/><Relationship Id="rId5" Type="http://schemas.openxmlformats.org/officeDocument/2006/relationships/image" Target="../media/image56.jpeg"/><Relationship Id="rId10" Type="http://schemas.openxmlformats.org/officeDocument/2006/relationships/image" Target="../media/image61.jpeg"/><Relationship Id="rId4" Type="http://schemas.openxmlformats.org/officeDocument/2006/relationships/image" Target="../media/image55.jpeg"/><Relationship Id="rId9" Type="http://schemas.openxmlformats.org/officeDocument/2006/relationships/image" Target="../media/image60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eg"/><Relationship Id="rId7" Type="http://schemas.openxmlformats.org/officeDocument/2006/relationships/image" Target="../media/image7.png"/><Relationship Id="rId2" Type="http://schemas.openxmlformats.org/officeDocument/2006/relationships/image" Target="../media/image63.jpeg"/><Relationship Id="rId1" Type="http://schemas.openxmlformats.org/officeDocument/2006/relationships/image" Target="../media/image5.jpeg"/><Relationship Id="rId6" Type="http://schemas.openxmlformats.org/officeDocument/2006/relationships/image" Target="../media/image6.png"/><Relationship Id="rId5" Type="http://schemas.openxmlformats.org/officeDocument/2006/relationships/image" Target="../media/image66.jpeg"/><Relationship Id="rId4" Type="http://schemas.openxmlformats.org/officeDocument/2006/relationships/image" Target="../media/image65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7" Type="http://schemas.openxmlformats.org/officeDocument/2006/relationships/image" Target="../media/image71.jpe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70.jpeg"/><Relationship Id="rId5" Type="http://schemas.openxmlformats.org/officeDocument/2006/relationships/image" Target="../media/image69.jpeg"/><Relationship Id="rId4" Type="http://schemas.openxmlformats.org/officeDocument/2006/relationships/image" Target="../media/image68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75.jpe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74.jpeg"/><Relationship Id="rId5" Type="http://schemas.openxmlformats.org/officeDocument/2006/relationships/image" Target="../media/image73.jpeg"/><Relationship Id="rId4" Type="http://schemas.openxmlformats.org/officeDocument/2006/relationships/image" Target="../media/image7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jpeg"/><Relationship Id="rId7" Type="http://schemas.openxmlformats.org/officeDocument/2006/relationships/image" Target="../media/image80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79.jpeg"/><Relationship Id="rId5" Type="http://schemas.openxmlformats.org/officeDocument/2006/relationships/image" Target="../media/image78.jpeg"/><Relationship Id="rId4" Type="http://schemas.openxmlformats.org/officeDocument/2006/relationships/image" Target="../media/image77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5" Type="http://schemas.openxmlformats.org/officeDocument/2006/relationships/image" Target="../media/image82.png"/><Relationship Id="rId4" Type="http://schemas.openxmlformats.org/officeDocument/2006/relationships/image" Target="../media/image81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86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85.png"/><Relationship Id="rId5" Type="http://schemas.openxmlformats.org/officeDocument/2006/relationships/image" Target="../media/image84.jpeg"/><Relationship Id="rId4" Type="http://schemas.openxmlformats.org/officeDocument/2006/relationships/image" Target="../media/image83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jpeg"/><Relationship Id="rId7" Type="http://schemas.openxmlformats.org/officeDocument/2006/relationships/image" Target="../media/image7.png"/><Relationship Id="rId2" Type="http://schemas.openxmlformats.org/officeDocument/2006/relationships/image" Target="../media/image87.jpeg"/><Relationship Id="rId1" Type="http://schemas.openxmlformats.org/officeDocument/2006/relationships/image" Target="../media/image5.jpeg"/><Relationship Id="rId6" Type="http://schemas.openxmlformats.org/officeDocument/2006/relationships/image" Target="../media/image6.png"/><Relationship Id="rId5" Type="http://schemas.openxmlformats.org/officeDocument/2006/relationships/image" Target="../media/image90.png"/><Relationship Id="rId4" Type="http://schemas.openxmlformats.org/officeDocument/2006/relationships/image" Target="../media/image8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94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93.png"/><Relationship Id="rId5" Type="http://schemas.openxmlformats.org/officeDocument/2006/relationships/image" Target="../media/image92.jpeg"/><Relationship Id="rId4" Type="http://schemas.openxmlformats.org/officeDocument/2006/relationships/image" Target="../media/image9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7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1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98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97.jpeg"/><Relationship Id="rId5" Type="http://schemas.openxmlformats.org/officeDocument/2006/relationships/image" Target="../media/image96.jpeg"/><Relationship Id="rId4" Type="http://schemas.openxmlformats.org/officeDocument/2006/relationships/image" Target="../media/image95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02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1.png"/><Relationship Id="rId5" Type="http://schemas.openxmlformats.org/officeDocument/2006/relationships/image" Target="../media/image100.jpeg"/><Relationship Id="rId4" Type="http://schemas.openxmlformats.org/officeDocument/2006/relationships/image" Target="../media/image99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06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5.jpeg"/><Relationship Id="rId5" Type="http://schemas.openxmlformats.org/officeDocument/2006/relationships/image" Target="../media/image104.jpeg"/><Relationship Id="rId4" Type="http://schemas.openxmlformats.org/officeDocument/2006/relationships/image" Target="../media/image10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0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9.jpeg"/><Relationship Id="rId5" Type="http://schemas.openxmlformats.org/officeDocument/2006/relationships/image" Target="../media/image108.png"/><Relationship Id="rId4" Type="http://schemas.openxmlformats.org/officeDocument/2006/relationships/image" Target="../media/image107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3.jpeg"/><Relationship Id="rId2" Type="http://schemas.openxmlformats.org/officeDocument/2006/relationships/image" Target="../media/image112.png"/><Relationship Id="rId1" Type="http://schemas.openxmlformats.org/officeDocument/2006/relationships/image" Target="../media/image1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6.png"/><Relationship Id="rId2" Type="http://schemas.openxmlformats.org/officeDocument/2006/relationships/image" Target="../media/image12.jpeg"/><Relationship Id="rId1" Type="http://schemas.openxmlformats.org/officeDocument/2006/relationships/image" Target="../media/image5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7" Type="http://schemas.openxmlformats.org/officeDocument/2006/relationships/image" Target="../media/image6.pn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7.png"/><Relationship Id="rId5" Type="http://schemas.openxmlformats.org/officeDocument/2006/relationships/image" Target="../media/image5.jpeg"/><Relationship Id="rId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24.pn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5" Type="http://schemas.openxmlformats.org/officeDocument/2006/relationships/image" Target="../media/image23.jpeg"/><Relationship Id="rId4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3" Type="http://schemas.openxmlformats.org/officeDocument/2006/relationships/image" Target="../media/image27.jpeg"/><Relationship Id="rId7" Type="http://schemas.openxmlformats.org/officeDocument/2006/relationships/image" Target="../media/image7.pn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6.png"/><Relationship Id="rId11" Type="http://schemas.openxmlformats.org/officeDocument/2006/relationships/image" Target="../media/image32.png"/><Relationship Id="rId5" Type="http://schemas.openxmlformats.org/officeDocument/2006/relationships/image" Target="../media/image5.jpeg"/><Relationship Id="rId10" Type="http://schemas.openxmlformats.org/officeDocument/2006/relationships/image" Target="../media/image31.png"/><Relationship Id="rId4" Type="http://schemas.openxmlformats.org/officeDocument/2006/relationships/image" Target="../media/image28.jpeg"/><Relationship Id="rId9" Type="http://schemas.openxmlformats.org/officeDocument/2006/relationships/image" Target="../media/image3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7" Type="http://schemas.openxmlformats.org/officeDocument/2006/relationships/image" Target="../media/image36.jpeg"/><Relationship Id="rId2" Type="http://schemas.openxmlformats.org/officeDocument/2006/relationships/image" Target="../media/image33.jpeg"/><Relationship Id="rId1" Type="http://schemas.openxmlformats.org/officeDocument/2006/relationships/image" Target="../media/image5.jpe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3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3" Type="http://schemas.openxmlformats.org/officeDocument/2006/relationships/image" Target="../media/image6.png"/><Relationship Id="rId7" Type="http://schemas.openxmlformats.org/officeDocument/2006/relationships/image" Target="../media/image40.jpeg"/><Relationship Id="rId2" Type="http://schemas.openxmlformats.org/officeDocument/2006/relationships/image" Target="../media/image37.jpeg"/><Relationship Id="rId1" Type="http://schemas.openxmlformats.org/officeDocument/2006/relationships/image" Target="../media/image5.jpeg"/><Relationship Id="rId6" Type="http://schemas.openxmlformats.org/officeDocument/2006/relationships/image" Target="../media/image39.jpeg"/><Relationship Id="rId11" Type="http://schemas.openxmlformats.org/officeDocument/2006/relationships/image" Target="../media/image44.png"/><Relationship Id="rId5" Type="http://schemas.openxmlformats.org/officeDocument/2006/relationships/image" Target="../media/image38.jpeg"/><Relationship Id="rId10" Type="http://schemas.openxmlformats.org/officeDocument/2006/relationships/image" Target="../media/image43.jpeg"/><Relationship Id="rId4" Type="http://schemas.openxmlformats.org/officeDocument/2006/relationships/image" Target="../media/image7.png"/><Relationship Id="rId9" Type="http://schemas.openxmlformats.org/officeDocument/2006/relationships/image" Target="../media/image4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7" Type="http://schemas.openxmlformats.org/officeDocument/2006/relationships/image" Target="../media/image49.jpe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48.jpeg"/><Relationship Id="rId5" Type="http://schemas.openxmlformats.org/officeDocument/2006/relationships/image" Target="../media/image47.jpeg"/><Relationship Id="rId4" Type="http://schemas.openxmlformats.org/officeDocument/2006/relationships/image" Target="../media/image4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898995</xdr:colOff>
      <xdr:row>2</xdr:row>
      <xdr:rowOff>127307</xdr:rowOff>
    </xdr:from>
    <xdr:ext cx="1470941" cy="1750761"/>
    <xdr:pic>
      <xdr:nvPicPr>
        <xdr:cNvPr id="3" name="image1.jpe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370" y="1336982"/>
          <a:ext cx="1470941" cy="1750761"/>
        </a:xfrm>
        <a:prstGeom prst="rect">
          <a:avLst/>
        </a:prstGeom>
      </xdr:spPr>
    </xdr:pic>
    <xdr:clientData/>
  </xdr:oneCellAnchor>
  <xdr:oneCellAnchor>
    <xdr:from>
      <xdr:col>5</xdr:col>
      <xdr:colOff>1053238</xdr:colOff>
      <xdr:row>19</xdr:row>
      <xdr:rowOff>133705</xdr:rowOff>
    </xdr:from>
    <xdr:ext cx="887458" cy="1508897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413" y="4896205"/>
          <a:ext cx="887458" cy="1508897"/>
        </a:xfrm>
        <a:prstGeom prst="rect">
          <a:avLst/>
        </a:prstGeom>
      </xdr:spPr>
    </xdr:pic>
    <xdr:clientData/>
  </xdr:oneCellAnchor>
  <xdr:oneCellAnchor>
    <xdr:from>
      <xdr:col>5</xdr:col>
      <xdr:colOff>760950</xdr:colOff>
      <xdr:row>10</xdr:row>
      <xdr:rowOff>130828</xdr:rowOff>
    </xdr:from>
    <xdr:ext cx="1417648" cy="1464434"/>
    <xdr:pic>
      <xdr:nvPicPr>
        <xdr:cNvPr id="5" name="image3.jpe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125" y="3264553"/>
          <a:ext cx="1417648" cy="1464434"/>
        </a:xfrm>
        <a:prstGeom prst="rect">
          <a:avLst/>
        </a:prstGeom>
      </xdr:spPr>
    </xdr:pic>
    <xdr:clientData/>
  </xdr:oneCellAnchor>
  <xdr:oneCellAnchor>
    <xdr:from>
      <xdr:col>5</xdr:col>
      <xdr:colOff>997149</xdr:colOff>
      <xdr:row>25</xdr:row>
      <xdr:rowOff>730544</xdr:rowOff>
    </xdr:from>
    <xdr:ext cx="976828" cy="1451905"/>
    <xdr:pic>
      <xdr:nvPicPr>
        <xdr:cNvPr id="6" name="image4.jpe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2324" y="6578894"/>
          <a:ext cx="976828" cy="1451905"/>
        </a:xfrm>
        <a:prstGeom prst="rect">
          <a:avLst/>
        </a:prstGeom>
      </xdr:spPr>
    </xdr:pic>
    <xdr:clientData/>
  </xdr:oneCellAnchor>
  <xdr:oneCellAnchor>
    <xdr:from>
      <xdr:col>0</xdr:col>
      <xdr:colOff>459440</xdr:colOff>
      <xdr:row>0</xdr:row>
      <xdr:rowOff>210470</xdr:rowOff>
    </xdr:from>
    <xdr:ext cx="775456" cy="492548"/>
    <xdr:pic>
      <xdr:nvPicPr>
        <xdr:cNvPr id="7" name="image5.jpe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456" cy="492548"/>
        </a:xfrm>
        <a:prstGeom prst="rect">
          <a:avLst/>
        </a:prstGeom>
      </xdr:spPr>
    </xdr:pic>
    <xdr:clientData/>
  </xdr:oneCellAnchor>
  <xdr:oneCellAnchor>
    <xdr:from>
      <xdr:col>2</xdr:col>
      <xdr:colOff>192982</xdr:colOff>
      <xdr:row>0</xdr:row>
      <xdr:rowOff>84937</xdr:rowOff>
    </xdr:from>
    <xdr:ext cx="3915329" cy="737001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15329" cy="737001"/>
        </a:xfrm>
        <a:prstGeom prst="rect">
          <a:avLst/>
        </a:prstGeom>
      </xdr:spPr>
    </xdr:pic>
    <xdr:clientData/>
  </xdr:oneCellAnchor>
  <xdr:oneCellAnchor>
    <xdr:from>
      <xdr:col>6</xdr:col>
      <xdr:colOff>1676</xdr:colOff>
      <xdr:row>0</xdr:row>
      <xdr:rowOff>336880</xdr:rowOff>
    </xdr:from>
    <xdr:ext cx="658660" cy="418108"/>
    <xdr:pic>
      <xdr:nvPicPr>
        <xdr:cNvPr id="9" name="image7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7126" y="336880"/>
          <a:ext cx="658660" cy="418108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46672</xdr:colOff>
      <xdr:row>0</xdr:row>
      <xdr:rowOff>161936</xdr:rowOff>
    </xdr:from>
    <xdr:ext cx="550320" cy="349553"/>
    <xdr:pic>
      <xdr:nvPicPr>
        <xdr:cNvPr id="82" name="image5.jpeg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0320" cy="349553"/>
        </a:xfrm>
        <a:prstGeom prst="rect">
          <a:avLst/>
        </a:prstGeom>
      </xdr:spPr>
    </xdr:pic>
    <xdr:clientData/>
  </xdr:oneCellAnchor>
  <xdr:oneCellAnchor>
    <xdr:from>
      <xdr:col>2</xdr:col>
      <xdr:colOff>386092</xdr:colOff>
      <xdr:row>0</xdr:row>
      <xdr:rowOff>114300</xdr:rowOff>
    </xdr:from>
    <xdr:ext cx="3873500" cy="4288155"/>
    <xdr:grpSp>
      <xdr:nvGrpSpPr>
        <xdr:cNvPr id="83" name="Group 83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GrpSpPr/>
      </xdr:nvGrpSpPr>
      <xdr:grpSpPr>
        <a:xfrm>
          <a:off x="1393654" y="114300"/>
          <a:ext cx="3873500" cy="4288155"/>
          <a:chOff x="0" y="0"/>
          <a:chExt cx="3873500" cy="4288155"/>
        </a:xfrm>
      </xdr:grpSpPr>
      <xdr:pic>
        <xdr:nvPicPr>
          <xdr:cNvPr id="84" name="image6.png">
            <a:extLst>
              <a:ext uri="{FF2B5EF4-FFF2-40B4-BE49-F238E27FC236}">
                <a16:creationId xmlns:a16="http://schemas.microsoft.com/office/drawing/2014/main" id="{00000000-0008-0000-0A00-00005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778621" cy="523033"/>
          </a:xfrm>
          <a:prstGeom prst="rect">
            <a:avLst/>
          </a:prstGeom>
        </xdr:spPr>
      </xdr:pic>
      <xdr:pic>
        <xdr:nvPicPr>
          <xdr:cNvPr id="85" name="image50.png">
            <a:extLst>
              <a:ext uri="{FF2B5EF4-FFF2-40B4-BE49-F238E27FC236}">
                <a16:creationId xmlns:a16="http://schemas.microsoft.com/office/drawing/2014/main" id="{00000000-0008-0000-0A00-00005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05925" y="180044"/>
            <a:ext cx="467436" cy="296722"/>
          </a:xfrm>
          <a:prstGeom prst="rect">
            <a:avLst/>
          </a:prstGeom>
        </xdr:spPr>
      </xdr:pic>
      <xdr:pic>
        <xdr:nvPicPr>
          <xdr:cNvPr id="86" name="image51.jpeg">
            <a:extLst>
              <a:ext uri="{FF2B5EF4-FFF2-40B4-BE49-F238E27FC236}">
                <a16:creationId xmlns:a16="http://schemas.microsoft.com/office/drawing/2014/main" id="{00000000-0008-0000-0A00-00005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87923" y="507795"/>
            <a:ext cx="1785563" cy="2178327"/>
          </a:xfrm>
          <a:prstGeom prst="rect">
            <a:avLst/>
          </a:prstGeom>
        </xdr:spPr>
      </xdr:pic>
      <xdr:pic>
        <xdr:nvPicPr>
          <xdr:cNvPr id="87" name="image52.jpeg">
            <a:extLst>
              <a:ext uri="{FF2B5EF4-FFF2-40B4-BE49-F238E27FC236}">
                <a16:creationId xmlns:a16="http://schemas.microsoft.com/office/drawing/2014/main" id="{00000000-0008-0000-0A00-00005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80513" y="2618623"/>
            <a:ext cx="1509270" cy="1669260"/>
          </a:xfrm>
          <a:prstGeom prst="rect">
            <a:avLst/>
          </a:prstGeom>
        </xdr:spPr>
      </xdr:pic>
    </xdr:grpSp>
    <xdr:clientData/>
  </xdr:oneCellAnchor>
  <xdr:absoluteAnchor>
    <xdr:pos x="3766723" y="4893831"/>
    <xdr:ext cx="1089769" cy="2013557"/>
    <xdr:pic>
      <xdr:nvPicPr>
        <xdr:cNvPr id="88" name="image53.jpeg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6723" y="4893831"/>
          <a:ext cx="1089769" cy="2013557"/>
        </a:xfrm>
        <a:prstGeom prst="rect">
          <a:avLst/>
        </a:prstGeom>
      </xdr:spPr>
    </xdr:pic>
    <xdr:clientData/>
  </xdr:absoluteAnchor>
  <xdr:absoluteAnchor>
    <xdr:pos x="5733732" y="5356697"/>
    <xdr:ext cx="1311389" cy="1162873"/>
    <xdr:pic>
      <xdr:nvPicPr>
        <xdr:cNvPr id="89" name="image54.jpeg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732" y="5356697"/>
          <a:ext cx="1311389" cy="1162873"/>
        </a:xfrm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461421</xdr:colOff>
      <xdr:row>0</xdr:row>
      <xdr:rowOff>39552</xdr:rowOff>
    </xdr:from>
    <xdr:ext cx="675402" cy="428994"/>
    <xdr:pic>
      <xdr:nvPicPr>
        <xdr:cNvPr id="90" name="image5.jpeg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421" y="39552"/>
          <a:ext cx="675402" cy="428994"/>
        </a:xfrm>
        <a:prstGeom prst="rect">
          <a:avLst/>
        </a:prstGeom>
      </xdr:spPr>
    </xdr:pic>
    <xdr:clientData/>
  </xdr:oneCellAnchor>
  <xdr:oneCellAnchor>
    <xdr:from>
      <xdr:col>3</xdr:col>
      <xdr:colOff>200054</xdr:colOff>
      <xdr:row>0</xdr:row>
      <xdr:rowOff>0</xdr:rowOff>
    </xdr:from>
    <xdr:ext cx="3410123" cy="641905"/>
    <xdr:pic>
      <xdr:nvPicPr>
        <xdr:cNvPr id="91" name="image6.png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10123" cy="641905"/>
        </a:xfrm>
        <a:prstGeom prst="rect">
          <a:avLst/>
        </a:prstGeom>
      </xdr:spPr>
    </xdr:pic>
    <xdr:clientData/>
  </xdr:oneCellAnchor>
  <xdr:oneCellAnchor>
    <xdr:from>
      <xdr:col>9</xdr:col>
      <xdr:colOff>1729663</xdr:colOff>
      <xdr:row>0</xdr:row>
      <xdr:rowOff>120320</xdr:rowOff>
    </xdr:from>
    <xdr:ext cx="573671" cy="364159"/>
    <xdr:pic>
      <xdr:nvPicPr>
        <xdr:cNvPr id="92" name="image7.png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3671" cy="364159"/>
        </a:xfrm>
        <a:prstGeom prst="rect">
          <a:avLst/>
        </a:prstGeom>
      </xdr:spPr>
    </xdr:pic>
    <xdr:clientData/>
  </xdr:oneCellAnchor>
  <xdr:oneCellAnchor>
    <xdr:from>
      <xdr:col>9</xdr:col>
      <xdr:colOff>966497</xdr:colOff>
      <xdr:row>3</xdr:row>
      <xdr:rowOff>9646</xdr:rowOff>
    </xdr:from>
    <xdr:ext cx="1432152" cy="1944304"/>
    <xdr:pic>
      <xdr:nvPicPr>
        <xdr:cNvPr id="93" name="image55.jpeg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997" y="1266946"/>
          <a:ext cx="1432152" cy="1944304"/>
        </a:xfrm>
        <a:prstGeom prst="rect">
          <a:avLst/>
        </a:prstGeom>
      </xdr:spPr>
    </xdr:pic>
    <xdr:clientData/>
  </xdr:oneCellAnchor>
  <xdr:absoluteAnchor>
    <xdr:pos x="4520149" y="3508383"/>
    <xdr:ext cx="1452199" cy="1535990"/>
    <xdr:pic>
      <xdr:nvPicPr>
        <xdr:cNvPr id="94" name="image56.jpeg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0149" y="3508383"/>
          <a:ext cx="1452199" cy="1535990"/>
        </a:xfrm>
        <a:prstGeom prst="rect">
          <a:avLst/>
        </a:prstGeom>
      </xdr:spPr>
    </xdr:pic>
    <xdr:clientData/>
  </xdr:absoluteAnchor>
  <xdr:absoluteAnchor>
    <xdr:pos x="4782824" y="5538649"/>
    <xdr:ext cx="807226" cy="1692895"/>
    <xdr:pic>
      <xdr:nvPicPr>
        <xdr:cNvPr id="95" name="image57.jpeg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2824" y="5538649"/>
          <a:ext cx="807226" cy="1692895"/>
        </a:xfrm>
        <a:prstGeom prst="rect">
          <a:avLst/>
        </a:prstGeom>
      </xdr:spPr>
    </xdr:pic>
    <xdr:clientData/>
  </xdr:absoluteAnchor>
  <xdr:absoluteAnchor>
    <xdr:pos x="6142609" y="5834231"/>
    <xdr:ext cx="1460020" cy="1283073"/>
    <xdr:pic>
      <xdr:nvPicPr>
        <xdr:cNvPr id="96" name="image58.jpeg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2609" y="5834231"/>
          <a:ext cx="1460020" cy="1283073"/>
        </a:xfrm>
        <a:prstGeom prst="rect">
          <a:avLst/>
        </a:prstGeom>
      </xdr:spPr>
    </xdr:pic>
    <xdr:clientData/>
  </xdr:absoluteAnchor>
  <xdr:oneCellAnchor>
    <xdr:from>
      <xdr:col>9</xdr:col>
      <xdr:colOff>611264</xdr:colOff>
      <xdr:row>51</xdr:row>
      <xdr:rowOff>194153</xdr:rowOff>
    </xdr:from>
    <xdr:ext cx="1355884" cy="1542275"/>
    <xdr:pic>
      <xdr:nvPicPr>
        <xdr:cNvPr id="97" name="image59.jpeg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5884" cy="1542275"/>
        </a:xfrm>
        <a:prstGeom prst="rect">
          <a:avLst/>
        </a:prstGeom>
      </xdr:spPr>
    </xdr:pic>
    <xdr:clientData/>
  </xdr:oneCellAnchor>
  <xdr:absoluteAnchor>
    <xdr:pos x="3577616" y="11249781"/>
    <xdr:ext cx="1423541" cy="1249019"/>
    <xdr:pic>
      <xdr:nvPicPr>
        <xdr:cNvPr id="98" name="image60.jpeg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23541" cy="1249019"/>
        </a:xfrm>
        <a:prstGeom prst="rect">
          <a:avLst/>
        </a:prstGeom>
      </xdr:spPr>
    </xdr:pic>
    <xdr:clientData/>
  </xdr:absoluteAnchor>
  <xdr:absoluteAnchor>
    <xdr:pos x="3914973" y="12769439"/>
    <xdr:ext cx="761278" cy="1674310"/>
    <xdr:pic>
      <xdr:nvPicPr>
        <xdr:cNvPr id="99" name="image61.jpeg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278" cy="1674310"/>
        </a:xfrm>
        <a:prstGeom prst="rect">
          <a:avLst/>
        </a:prstGeom>
      </xdr:spPr>
    </xdr:pic>
    <xdr:clientData/>
  </xdr:absoluteAnchor>
  <xdr:absoluteAnchor>
    <xdr:pos x="3720167" y="14755259"/>
    <xdr:ext cx="1073394" cy="1448099"/>
    <xdr:pic>
      <xdr:nvPicPr>
        <xdr:cNvPr id="100" name="image62.jpeg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3394" cy="1448099"/>
        </a:xfrm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447680</xdr:colOff>
      <xdr:row>0</xdr:row>
      <xdr:rowOff>48180</xdr:rowOff>
    </xdr:from>
    <xdr:ext cx="633699" cy="402515"/>
    <xdr:pic>
      <xdr:nvPicPr>
        <xdr:cNvPr id="101" name="image5.jpeg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3699" cy="402515"/>
        </a:xfrm>
        <a:prstGeom prst="rect">
          <a:avLst/>
        </a:prstGeom>
      </xdr:spPr>
    </xdr:pic>
    <xdr:clientData/>
  </xdr:oneCellAnchor>
  <xdr:oneCellAnchor>
    <xdr:from>
      <xdr:col>5</xdr:col>
      <xdr:colOff>566040</xdr:colOff>
      <xdr:row>2</xdr:row>
      <xdr:rowOff>207714</xdr:rowOff>
    </xdr:from>
    <xdr:ext cx="1344502" cy="1538263"/>
    <xdr:pic>
      <xdr:nvPicPr>
        <xdr:cNvPr id="102" name="image63.jpeg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0740" y="1071314"/>
          <a:ext cx="1344502" cy="1538263"/>
        </a:xfrm>
        <a:prstGeom prst="rect">
          <a:avLst/>
        </a:prstGeom>
      </xdr:spPr>
    </xdr:pic>
    <xdr:clientData/>
  </xdr:oneCellAnchor>
  <xdr:absoluteAnchor>
    <xdr:pos x="3865253" y="2792766"/>
    <xdr:ext cx="1477792" cy="1285531"/>
    <xdr:pic>
      <xdr:nvPicPr>
        <xdr:cNvPr id="103" name="image64.jpeg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5253" y="2792766"/>
          <a:ext cx="1477792" cy="1285531"/>
        </a:xfrm>
        <a:prstGeom prst="rect">
          <a:avLst/>
        </a:prstGeom>
      </xdr:spPr>
    </xdr:pic>
    <xdr:clientData/>
  </xdr:absoluteAnchor>
  <xdr:absoluteAnchor>
    <xdr:pos x="4161017" y="4304374"/>
    <xdr:ext cx="815642" cy="1721634"/>
    <xdr:pic>
      <xdr:nvPicPr>
        <xdr:cNvPr id="104" name="image65.jpeg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1017" y="4304374"/>
          <a:ext cx="815642" cy="1721634"/>
        </a:xfrm>
        <a:prstGeom prst="rect">
          <a:avLst/>
        </a:prstGeom>
      </xdr:spPr>
    </xdr:pic>
    <xdr:clientData/>
  </xdr:absoluteAnchor>
  <xdr:absoluteAnchor>
    <xdr:pos x="4060617" y="6354775"/>
    <xdr:ext cx="995193" cy="1371941"/>
    <xdr:pic>
      <xdr:nvPicPr>
        <xdr:cNvPr id="105" name="image66.jpeg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617" y="6354775"/>
          <a:ext cx="995193" cy="1371941"/>
        </a:xfrm>
        <a:prstGeom prst="rect">
          <a:avLst/>
        </a:prstGeom>
      </xdr:spPr>
    </xdr:pic>
    <xdr:clientData/>
  </xdr:absoluteAnchor>
  <xdr:oneCellAnchor>
    <xdr:from>
      <xdr:col>2</xdr:col>
      <xdr:colOff>187330</xdr:colOff>
      <xdr:row>0</xdr:row>
      <xdr:rowOff>0</xdr:rowOff>
    </xdr:from>
    <xdr:ext cx="3199620" cy="602281"/>
    <xdr:pic>
      <xdr:nvPicPr>
        <xdr:cNvPr id="106" name="image6.png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9620" cy="602281"/>
        </a:xfrm>
        <a:prstGeom prst="rect">
          <a:avLst/>
        </a:prstGeom>
      </xdr:spPr>
    </xdr:pic>
    <xdr:clientData/>
  </xdr:oneCellAnchor>
  <xdr:oneCellAnchor>
    <xdr:from>
      <xdr:col>5</xdr:col>
      <xdr:colOff>1527962</xdr:colOff>
      <xdr:row>0</xdr:row>
      <xdr:rowOff>83362</xdr:rowOff>
    </xdr:from>
    <xdr:ext cx="538263" cy="341679"/>
    <xdr:pic>
      <xdr:nvPicPr>
        <xdr:cNvPr id="107" name="image7.png"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8263" cy="341679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329087</xdr:colOff>
      <xdr:row>0</xdr:row>
      <xdr:rowOff>178112</xdr:rowOff>
    </xdr:from>
    <xdr:ext cx="600349" cy="381330"/>
    <xdr:pic>
      <xdr:nvPicPr>
        <xdr:cNvPr id="109" name="image5.jpeg">
          <a:extLst>
            <a:ext uri="{FF2B5EF4-FFF2-40B4-BE49-F238E27FC236}">
              <a16:creationId xmlns:a16="http://schemas.microsoft.com/office/drawing/2014/main" id="{00000000-0008-0000-0D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87" y="178112"/>
          <a:ext cx="600349" cy="381330"/>
        </a:xfrm>
        <a:prstGeom prst="rect">
          <a:avLst/>
        </a:prstGeom>
      </xdr:spPr>
    </xdr:pic>
    <xdr:clientData/>
  </xdr:oneCellAnchor>
  <xdr:oneCellAnchor>
    <xdr:from>
      <xdr:col>2</xdr:col>
      <xdr:colOff>189219</xdr:colOff>
      <xdr:row>0</xdr:row>
      <xdr:rowOff>86601</xdr:rowOff>
    </xdr:from>
    <xdr:ext cx="3583304" cy="570865"/>
    <xdr:grpSp>
      <xdr:nvGrpSpPr>
        <xdr:cNvPr id="110" name="Group 110">
          <a:extLst>
            <a:ext uri="{FF2B5EF4-FFF2-40B4-BE49-F238E27FC236}">
              <a16:creationId xmlns:a16="http://schemas.microsoft.com/office/drawing/2014/main" id="{00000000-0008-0000-0D00-00006E000000}"/>
            </a:ext>
          </a:extLst>
        </xdr:cNvPr>
        <xdr:cNvGrpSpPr/>
      </xdr:nvGrpSpPr>
      <xdr:grpSpPr>
        <a:xfrm>
          <a:off x="1375335" y="86220"/>
          <a:ext cx="3583304" cy="570865"/>
          <a:chOff x="0" y="0"/>
          <a:chExt cx="3583304" cy="570865"/>
        </a:xfrm>
      </xdr:grpSpPr>
      <xdr:pic>
        <xdr:nvPicPr>
          <xdr:cNvPr id="111" name="image6.png">
            <a:extLst>
              <a:ext uri="{FF2B5EF4-FFF2-40B4-BE49-F238E27FC236}">
                <a16:creationId xmlns:a16="http://schemas.microsoft.com/office/drawing/2014/main" id="{00000000-0008-0000-0D00-00006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3031221" cy="570577"/>
          </a:xfrm>
          <a:prstGeom prst="rect">
            <a:avLst/>
          </a:prstGeom>
        </xdr:spPr>
      </xdr:pic>
      <xdr:pic>
        <xdr:nvPicPr>
          <xdr:cNvPr id="112" name="image67.png">
            <a:extLst>
              <a:ext uri="{FF2B5EF4-FFF2-40B4-BE49-F238E27FC236}">
                <a16:creationId xmlns:a16="http://schemas.microsoft.com/office/drawing/2014/main" id="{00000000-0008-0000-0D00-00007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73359" y="130568"/>
            <a:ext cx="509930" cy="323697"/>
          </a:xfrm>
          <a:prstGeom prst="rect">
            <a:avLst/>
          </a:prstGeom>
        </xdr:spPr>
      </xdr:pic>
    </xdr:grpSp>
    <xdr:clientData/>
  </xdr:oneCellAnchor>
  <xdr:oneCellAnchor>
    <xdr:from>
      <xdr:col>5</xdr:col>
      <xdr:colOff>448053</xdr:colOff>
      <xdr:row>3</xdr:row>
      <xdr:rowOff>174236</xdr:rowOff>
    </xdr:from>
    <xdr:ext cx="1325678" cy="1581332"/>
    <xdr:pic>
      <xdr:nvPicPr>
        <xdr:cNvPr id="113" name="image68.jpeg">
          <a:extLst>
            <a:ext uri="{FF2B5EF4-FFF2-40B4-BE49-F238E27FC236}">
              <a16:creationId xmlns:a16="http://schemas.microsoft.com/office/drawing/2014/main" id="{00000000-0008-0000-0D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8153" y="1355336"/>
          <a:ext cx="1325678" cy="1581332"/>
        </a:xfrm>
        <a:prstGeom prst="rect">
          <a:avLst/>
        </a:prstGeom>
      </xdr:spPr>
    </xdr:pic>
    <xdr:clientData/>
  </xdr:oneCellAnchor>
  <xdr:oneCellAnchor>
    <xdr:from>
      <xdr:col>5</xdr:col>
      <xdr:colOff>430475</xdr:colOff>
      <xdr:row>17</xdr:row>
      <xdr:rowOff>20216</xdr:rowOff>
    </xdr:from>
    <xdr:ext cx="1349800" cy="1279548"/>
    <xdr:pic>
      <xdr:nvPicPr>
        <xdr:cNvPr id="114" name="image69.jpeg">
          <a:extLst>
            <a:ext uri="{FF2B5EF4-FFF2-40B4-BE49-F238E27FC236}">
              <a16:creationId xmlns:a16="http://schemas.microsoft.com/office/drawing/2014/main" id="{00000000-0008-0000-0D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0575" y="3411116"/>
          <a:ext cx="1349800" cy="1279548"/>
        </a:xfrm>
        <a:prstGeom prst="rect">
          <a:avLst/>
        </a:prstGeom>
      </xdr:spPr>
    </xdr:pic>
    <xdr:clientData/>
  </xdr:oneCellAnchor>
  <xdr:oneCellAnchor>
    <xdr:from>
      <xdr:col>5</xdr:col>
      <xdr:colOff>778146</xdr:colOff>
      <xdr:row>29</xdr:row>
      <xdr:rowOff>89162</xdr:rowOff>
    </xdr:from>
    <xdr:ext cx="584785" cy="1512665"/>
    <xdr:pic>
      <xdr:nvPicPr>
        <xdr:cNvPr id="115" name="image70.jpeg">
          <a:extLst>
            <a:ext uri="{FF2B5EF4-FFF2-40B4-BE49-F238E27FC236}">
              <a16:creationId xmlns:a16="http://schemas.microsoft.com/office/drawing/2014/main" id="{00000000-0008-0000-0D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246" y="5156462"/>
          <a:ext cx="584785" cy="1512665"/>
        </a:xfrm>
        <a:prstGeom prst="rect">
          <a:avLst/>
        </a:prstGeom>
      </xdr:spPr>
    </xdr:pic>
    <xdr:clientData/>
  </xdr:oneCellAnchor>
  <xdr:oneCellAnchor>
    <xdr:from>
      <xdr:col>5</xdr:col>
      <xdr:colOff>2016920</xdr:colOff>
      <xdr:row>32</xdr:row>
      <xdr:rowOff>44015</xdr:rowOff>
    </xdr:from>
    <xdr:ext cx="1439519" cy="926740"/>
    <xdr:pic>
      <xdr:nvPicPr>
        <xdr:cNvPr id="116" name="image71.jpeg">
          <a:extLst>
            <a:ext uri="{FF2B5EF4-FFF2-40B4-BE49-F238E27FC236}">
              <a16:creationId xmlns:a16="http://schemas.microsoft.com/office/drawing/2014/main" id="{00000000-0008-0000-0D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613410" y="5274025"/>
          <a:ext cx="926740" cy="1439519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368922</xdr:colOff>
      <xdr:row>0</xdr:row>
      <xdr:rowOff>170953</xdr:rowOff>
    </xdr:from>
    <xdr:ext cx="633708" cy="402513"/>
    <xdr:pic>
      <xdr:nvPicPr>
        <xdr:cNvPr id="118" name="image5.jpeg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3708" cy="402513"/>
        </a:xfrm>
        <a:prstGeom prst="rect">
          <a:avLst/>
        </a:prstGeom>
      </xdr:spPr>
    </xdr:pic>
    <xdr:clientData/>
  </xdr:oneCellAnchor>
  <xdr:oneCellAnchor>
    <xdr:from>
      <xdr:col>2</xdr:col>
      <xdr:colOff>151424</xdr:colOff>
      <xdr:row>0</xdr:row>
      <xdr:rowOff>85741</xdr:rowOff>
    </xdr:from>
    <xdr:ext cx="3737610" cy="602615"/>
    <xdr:grpSp>
      <xdr:nvGrpSpPr>
        <xdr:cNvPr id="119" name="Group 119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GrpSpPr/>
      </xdr:nvGrpSpPr>
      <xdr:grpSpPr>
        <a:xfrm>
          <a:off x="1279582" y="85360"/>
          <a:ext cx="3737610" cy="602615"/>
          <a:chOff x="0" y="0"/>
          <a:chExt cx="3737610" cy="602615"/>
        </a:xfrm>
      </xdr:grpSpPr>
      <xdr:pic>
        <xdr:nvPicPr>
          <xdr:cNvPr id="120" name="image6.png">
            <a:extLst>
              <a:ext uri="{FF2B5EF4-FFF2-40B4-BE49-F238E27FC236}">
                <a16:creationId xmlns:a16="http://schemas.microsoft.com/office/drawing/2014/main" id="{00000000-0008-0000-0E00-00007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3199623" cy="602281"/>
          </a:xfrm>
          <a:prstGeom prst="rect">
            <a:avLst/>
          </a:prstGeom>
        </xdr:spPr>
      </xdr:pic>
      <xdr:pic>
        <xdr:nvPicPr>
          <xdr:cNvPr id="121" name="image7.png">
            <a:extLst>
              <a:ext uri="{FF2B5EF4-FFF2-40B4-BE49-F238E27FC236}">
                <a16:creationId xmlns:a16="http://schemas.microsoft.com/office/drawing/2014/main" id="{00000000-0008-0000-0E00-00007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99242" y="137829"/>
            <a:ext cx="538263" cy="341679"/>
          </a:xfrm>
          <a:prstGeom prst="rect">
            <a:avLst/>
          </a:prstGeom>
        </xdr:spPr>
      </xdr:pic>
    </xdr:grpSp>
    <xdr:clientData/>
  </xdr:oneCellAnchor>
  <xdr:oneCellAnchor>
    <xdr:from>
      <xdr:col>5</xdr:col>
      <xdr:colOff>313285</xdr:colOff>
      <xdr:row>3</xdr:row>
      <xdr:rowOff>73234</xdr:rowOff>
    </xdr:from>
    <xdr:ext cx="1393566" cy="1635672"/>
    <xdr:pic>
      <xdr:nvPicPr>
        <xdr:cNvPr id="122" name="image72.jpeg">
          <a:extLst>
            <a:ext uri="{FF2B5EF4-FFF2-40B4-BE49-F238E27FC236}">
              <a16:creationId xmlns:a16="http://schemas.microsoft.com/office/drawing/2014/main" id="{00000000-0008-0000-0E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6885" y="1406734"/>
          <a:ext cx="1393566" cy="1635672"/>
        </a:xfrm>
        <a:prstGeom prst="rect">
          <a:avLst/>
        </a:prstGeom>
      </xdr:spPr>
    </xdr:pic>
    <xdr:clientData/>
  </xdr:oneCellAnchor>
  <xdr:oneCellAnchor>
    <xdr:from>
      <xdr:col>5</xdr:col>
      <xdr:colOff>369779</xdr:colOff>
      <xdr:row>14</xdr:row>
      <xdr:rowOff>39355</xdr:rowOff>
    </xdr:from>
    <xdr:ext cx="1437267" cy="1353520"/>
    <xdr:pic>
      <xdr:nvPicPr>
        <xdr:cNvPr id="123" name="image73.jpeg">
          <a:extLst>
            <a:ext uri="{FF2B5EF4-FFF2-40B4-BE49-F238E27FC236}">
              <a16:creationId xmlns:a16="http://schemas.microsoft.com/office/drawing/2014/main" id="{00000000-0008-0000-0E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3379" y="3315955"/>
          <a:ext cx="1437267" cy="1353520"/>
        </a:xfrm>
        <a:prstGeom prst="rect">
          <a:avLst/>
        </a:prstGeom>
      </xdr:spPr>
    </xdr:pic>
    <xdr:clientData/>
  </xdr:oneCellAnchor>
  <xdr:oneCellAnchor>
    <xdr:from>
      <xdr:col>5</xdr:col>
      <xdr:colOff>729752</xdr:colOff>
      <xdr:row>26</xdr:row>
      <xdr:rowOff>120393</xdr:rowOff>
    </xdr:from>
    <xdr:ext cx="619307" cy="1676239"/>
    <xdr:pic>
      <xdr:nvPicPr>
        <xdr:cNvPr id="124" name="image74.jpeg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352" y="5225793"/>
          <a:ext cx="619307" cy="1676239"/>
        </a:xfrm>
        <a:prstGeom prst="rect">
          <a:avLst/>
        </a:prstGeom>
      </xdr:spPr>
    </xdr:pic>
    <xdr:clientData/>
  </xdr:oneCellAnchor>
  <xdr:oneCellAnchor>
    <xdr:from>
      <xdr:col>5</xdr:col>
      <xdr:colOff>2264768</xdr:colOff>
      <xdr:row>28</xdr:row>
      <xdr:rowOff>151630</xdr:rowOff>
    </xdr:from>
    <xdr:ext cx="1478954" cy="932200"/>
    <xdr:pic>
      <xdr:nvPicPr>
        <xdr:cNvPr id="125" name="image75.jpeg">
          <a:extLst>
            <a:ext uri="{FF2B5EF4-FFF2-40B4-BE49-F238E27FC236}">
              <a16:creationId xmlns:a16="http://schemas.microsoft.com/office/drawing/2014/main" id="{00000000-0008-0000-0E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941745" y="5288453"/>
          <a:ext cx="932200" cy="1478954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190881</xdr:colOff>
      <xdr:row>1</xdr:row>
      <xdr:rowOff>710038</xdr:rowOff>
    </xdr:from>
    <xdr:ext cx="7620" cy="1880870"/>
    <xdr:sp macro="" textlink="">
      <xdr:nvSpPr>
        <xdr:cNvPr id="126" name="Shape 126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SpPr/>
      </xdr:nvSpPr>
      <xdr:spPr>
        <a:xfrm>
          <a:off x="2867406" y="1519663"/>
          <a:ext cx="7620" cy="1880870"/>
        </a:xfrm>
        <a:custGeom>
          <a:avLst/>
          <a:gdLst/>
          <a:ahLst/>
          <a:cxnLst/>
          <a:rect l="0" t="0" r="0" b="0"/>
          <a:pathLst>
            <a:path w="7620" h="1880870">
              <a:moveTo>
                <a:pt x="7619" y="0"/>
              </a:moveTo>
              <a:lnTo>
                <a:pt x="0" y="0"/>
              </a:lnTo>
              <a:lnTo>
                <a:pt x="0" y="1880616"/>
              </a:lnTo>
              <a:lnTo>
                <a:pt x="7619" y="1880616"/>
              </a:lnTo>
              <a:lnTo>
                <a:pt x="7619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5</xdr:col>
      <xdr:colOff>419481</xdr:colOff>
      <xdr:row>14</xdr:row>
      <xdr:rowOff>1451610</xdr:rowOff>
    </xdr:from>
    <xdr:ext cx="7620" cy="1861185"/>
    <xdr:sp macro="" textlink="">
      <xdr:nvSpPr>
        <xdr:cNvPr id="127" name="Shape 127">
          <a:extLst>
            <a:ext uri="{FF2B5EF4-FFF2-40B4-BE49-F238E27FC236}">
              <a16:creationId xmlns:a16="http://schemas.microsoft.com/office/drawing/2014/main" id="{00000000-0008-0000-0F00-00007F000000}"/>
            </a:ext>
          </a:extLst>
        </xdr:cNvPr>
        <xdr:cNvSpPr/>
      </xdr:nvSpPr>
      <xdr:spPr>
        <a:xfrm>
          <a:off x="3096006" y="4880610"/>
          <a:ext cx="7620" cy="1861185"/>
        </a:xfrm>
        <a:custGeom>
          <a:avLst/>
          <a:gdLst/>
          <a:ahLst/>
          <a:cxnLst/>
          <a:rect l="0" t="0" r="0" b="0"/>
          <a:pathLst>
            <a:path w="7620" h="1861185">
              <a:moveTo>
                <a:pt x="7619" y="0"/>
              </a:moveTo>
              <a:lnTo>
                <a:pt x="0" y="0"/>
              </a:lnTo>
              <a:lnTo>
                <a:pt x="0" y="1860803"/>
              </a:lnTo>
              <a:lnTo>
                <a:pt x="7619" y="1860803"/>
              </a:lnTo>
              <a:lnTo>
                <a:pt x="7619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334356</xdr:colOff>
      <xdr:row>0</xdr:row>
      <xdr:rowOff>177818</xdr:rowOff>
    </xdr:from>
    <xdr:ext cx="566996" cy="360145"/>
    <xdr:pic>
      <xdr:nvPicPr>
        <xdr:cNvPr id="128" name="image5.jpeg">
          <a:extLst>
            <a:ext uri="{FF2B5EF4-FFF2-40B4-BE49-F238E27FC236}">
              <a16:creationId xmlns:a16="http://schemas.microsoft.com/office/drawing/2014/main" id="{00000000-0008-0000-0F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6996" cy="360145"/>
        </a:xfrm>
        <a:prstGeom prst="rect">
          <a:avLst/>
        </a:prstGeom>
      </xdr:spPr>
    </xdr:pic>
    <xdr:clientData/>
  </xdr:oneCellAnchor>
  <xdr:oneCellAnchor>
    <xdr:from>
      <xdr:col>2</xdr:col>
      <xdr:colOff>149632</xdr:colOff>
      <xdr:row>0</xdr:row>
      <xdr:rowOff>81280</xdr:rowOff>
    </xdr:from>
    <xdr:ext cx="2862813" cy="538881"/>
    <xdr:pic>
      <xdr:nvPicPr>
        <xdr:cNvPr id="129" name="image6.png">
          <a:extLst>
            <a:ext uri="{FF2B5EF4-FFF2-40B4-BE49-F238E27FC236}">
              <a16:creationId xmlns:a16="http://schemas.microsoft.com/office/drawing/2014/main" id="{00000000-0008-0000-0F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62813" cy="538881"/>
        </a:xfrm>
        <a:prstGeom prst="rect">
          <a:avLst/>
        </a:prstGeom>
      </xdr:spPr>
    </xdr:pic>
    <xdr:clientData/>
  </xdr:oneCellAnchor>
  <xdr:oneCellAnchor>
    <xdr:from>
      <xdr:col>5</xdr:col>
      <xdr:colOff>562724</xdr:colOff>
      <xdr:row>3</xdr:row>
      <xdr:rowOff>184359</xdr:rowOff>
    </xdr:from>
    <xdr:ext cx="1378440" cy="1230960"/>
    <xdr:pic>
      <xdr:nvPicPr>
        <xdr:cNvPr id="130" name="image76.jpeg">
          <a:extLst>
            <a:ext uri="{FF2B5EF4-FFF2-40B4-BE49-F238E27FC236}">
              <a16:creationId xmlns:a16="http://schemas.microsoft.com/office/drawing/2014/main" id="{00000000-0008-0000-0F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0424" y="2000459"/>
          <a:ext cx="1378440" cy="1230960"/>
        </a:xfrm>
        <a:prstGeom prst="rect">
          <a:avLst/>
        </a:prstGeom>
      </xdr:spPr>
    </xdr:pic>
    <xdr:clientData/>
  </xdr:oneCellAnchor>
  <xdr:oneCellAnchor>
    <xdr:from>
      <xdr:col>5</xdr:col>
      <xdr:colOff>616165</xdr:colOff>
      <xdr:row>15</xdr:row>
      <xdr:rowOff>186207</xdr:rowOff>
    </xdr:from>
    <xdr:ext cx="1304482" cy="1177493"/>
    <xdr:pic>
      <xdr:nvPicPr>
        <xdr:cNvPr id="131" name="image77.jpeg">
          <a:extLst>
            <a:ext uri="{FF2B5EF4-FFF2-40B4-BE49-F238E27FC236}">
              <a16:creationId xmlns:a16="http://schemas.microsoft.com/office/drawing/2014/main" id="{00000000-0008-0000-0F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65" y="5151907"/>
          <a:ext cx="1304482" cy="1177493"/>
        </a:xfrm>
        <a:prstGeom prst="rect">
          <a:avLst/>
        </a:prstGeom>
      </xdr:spPr>
    </xdr:pic>
    <xdr:clientData/>
  </xdr:oneCellAnchor>
  <xdr:oneCellAnchor>
    <xdr:from>
      <xdr:col>5</xdr:col>
      <xdr:colOff>2413917</xdr:colOff>
      <xdr:row>3</xdr:row>
      <xdr:rowOff>132103</xdr:rowOff>
    </xdr:from>
    <xdr:ext cx="2202499" cy="1375588"/>
    <xdr:pic>
      <xdr:nvPicPr>
        <xdr:cNvPr id="132" name="image78.jpeg">
          <a:extLst>
            <a:ext uri="{FF2B5EF4-FFF2-40B4-BE49-F238E27FC236}">
              <a16:creationId xmlns:a16="http://schemas.microsoft.com/office/drawing/2014/main" id="{00000000-0008-0000-0F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1617" y="1948203"/>
          <a:ext cx="2202499" cy="1375588"/>
        </a:xfrm>
        <a:prstGeom prst="rect">
          <a:avLst/>
        </a:prstGeom>
      </xdr:spPr>
    </xdr:pic>
    <xdr:clientData/>
  </xdr:oneCellAnchor>
  <xdr:oneCellAnchor>
    <xdr:from>
      <xdr:col>5</xdr:col>
      <xdr:colOff>2359782</xdr:colOff>
      <xdr:row>15</xdr:row>
      <xdr:rowOff>173507</xdr:rowOff>
    </xdr:from>
    <xdr:ext cx="2219265" cy="1494383"/>
    <xdr:pic>
      <xdr:nvPicPr>
        <xdr:cNvPr id="133" name="image79.jpeg">
          <a:extLst>
            <a:ext uri="{FF2B5EF4-FFF2-40B4-BE49-F238E27FC236}">
              <a16:creationId xmlns:a16="http://schemas.microsoft.com/office/drawing/2014/main" id="{00000000-0008-0000-0F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482" y="5139207"/>
          <a:ext cx="2219265" cy="1494383"/>
        </a:xfrm>
        <a:prstGeom prst="rect">
          <a:avLst/>
        </a:prstGeom>
      </xdr:spPr>
    </xdr:pic>
    <xdr:clientData/>
  </xdr:oneCellAnchor>
  <xdr:oneCellAnchor>
    <xdr:from>
      <xdr:col>5</xdr:col>
      <xdr:colOff>1923440</xdr:colOff>
      <xdr:row>0</xdr:row>
      <xdr:rowOff>204597</xdr:rowOff>
    </xdr:from>
    <xdr:ext cx="481605" cy="305713"/>
    <xdr:pic>
      <xdr:nvPicPr>
        <xdr:cNvPr id="134" name="image80.png">
          <a:extLst>
            <a:ext uri="{FF2B5EF4-FFF2-40B4-BE49-F238E27FC236}">
              <a16:creationId xmlns:a16="http://schemas.microsoft.com/office/drawing/2014/main" id="{00000000-0008-0000-0F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81605" cy="305713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171068</xdr:colOff>
      <xdr:row>2</xdr:row>
      <xdr:rowOff>29586</xdr:rowOff>
    </xdr:from>
    <xdr:ext cx="9525" cy="3416935"/>
    <xdr:sp macro="" textlink="">
      <xdr:nvSpPr>
        <xdr:cNvPr id="135" name="Shape 135">
          <a:extLst>
            <a:ext uri="{FF2B5EF4-FFF2-40B4-BE49-F238E27FC236}">
              <a16:creationId xmlns:a16="http://schemas.microsoft.com/office/drawing/2014/main" id="{00000000-0008-0000-1000-000087000000}"/>
            </a:ext>
          </a:extLst>
        </xdr:cNvPr>
        <xdr:cNvSpPr/>
      </xdr:nvSpPr>
      <xdr:spPr>
        <a:xfrm>
          <a:off x="3371468" y="1744086"/>
          <a:ext cx="9525" cy="3416935"/>
        </a:xfrm>
        <a:custGeom>
          <a:avLst/>
          <a:gdLst/>
          <a:ahLst/>
          <a:cxnLst/>
          <a:rect l="0" t="0" r="0" b="0"/>
          <a:pathLst>
            <a:path w="9525" h="3416935">
              <a:moveTo>
                <a:pt x="9143" y="0"/>
              </a:moveTo>
              <a:lnTo>
                <a:pt x="0" y="0"/>
              </a:lnTo>
              <a:lnTo>
                <a:pt x="0" y="3416807"/>
              </a:lnTo>
              <a:lnTo>
                <a:pt x="9143" y="3416807"/>
              </a:lnTo>
              <a:lnTo>
                <a:pt x="9143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322400</xdr:colOff>
      <xdr:row>0</xdr:row>
      <xdr:rowOff>219750</xdr:rowOff>
    </xdr:from>
    <xdr:ext cx="675396" cy="428997"/>
    <xdr:pic>
      <xdr:nvPicPr>
        <xdr:cNvPr id="136" name="image5.jpeg">
          <a:extLst>
            <a:ext uri="{FF2B5EF4-FFF2-40B4-BE49-F238E27FC236}">
              <a16:creationId xmlns:a16="http://schemas.microsoft.com/office/drawing/2014/main" id="{00000000-0008-0000-1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5396" cy="428997"/>
        </a:xfrm>
        <a:prstGeom prst="rect">
          <a:avLst/>
        </a:prstGeom>
      </xdr:spPr>
    </xdr:pic>
    <xdr:clientData/>
  </xdr:oneCellAnchor>
  <xdr:oneCellAnchor>
    <xdr:from>
      <xdr:col>2</xdr:col>
      <xdr:colOff>180303</xdr:colOff>
      <xdr:row>0</xdr:row>
      <xdr:rowOff>91913</xdr:rowOff>
    </xdr:from>
    <xdr:ext cx="3410125" cy="641905"/>
    <xdr:pic>
      <xdr:nvPicPr>
        <xdr:cNvPr id="137" name="image6.png">
          <a:extLst>
            <a:ext uri="{FF2B5EF4-FFF2-40B4-BE49-F238E27FC236}">
              <a16:creationId xmlns:a16="http://schemas.microsoft.com/office/drawing/2014/main" id="{00000000-0008-0000-1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10125" cy="641905"/>
        </a:xfrm>
        <a:prstGeom prst="rect">
          <a:avLst/>
        </a:prstGeom>
      </xdr:spPr>
    </xdr:pic>
    <xdr:clientData/>
  </xdr:oneCellAnchor>
  <xdr:oneCellAnchor>
    <xdr:from>
      <xdr:col>5</xdr:col>
      <xdr:colOff>2279675</xdr:colOff>
      <xdr:row>0</xdr:row>
      <xdr:rowOff>238810</xdr:rowOff>
    </xdr:from>
    <xdr:ext cx="573671" cy="364159"/>
    <xdr:pic>
      <xdr:nvPicPr>
        <xdr:cNvPr id="138" name="image7.png">
          <a:extLst>
            <a:ext uri="{FF2B5EF4-FFF2-40B4-BE49-F238E27FC236}">
              <a16:creationId xmlns:a16="http://schemas.microsoft.com/office/drawing/2014/main" id="{00000000-0008-0000-1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3671" cy="364159"/>
        </a:xfrm>
        <a:prstGeom prst="rect">
          <a:avLst/>
        </a:prstGeom>
      </xdr:spPr>
    </xdr:pic>
    <xdr:clientData/>
  </xdr:oneCellAnchor>
  <xdr:oneCellAnchor>
    <xdr:from>
      <xdr:col>5</xdr:col>
      <xdr:colOff>315429</xdr:colOff>
      <xdr:row>4</xdr:row>
      <xdr:rowOff>92044</xdr:rowOff>
    </xdr:from>
    <xdr:ext cx="1742996" cy="1928737"/>
    <xdr:pic>
      <xdr:nvPicPr>
        <xdr:cNvPr id="139" name="image81.jpeg">
          <a:extLst>
            <a:ext uri="{FF2B5EF4-FFF2-40B4-BE49-F238E27FC236}">
              <a16:creationId xmlns:a16="http://schemas.microsoft.com/office/drawing/2014/main" id="{00000000-0008-0000-1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5429" y="2530444"/>
          <a:ext cx="1742996" cy="1928737"/>
        </a:xfrm>
        <a:prstGeom prst="rect">
          <a:avLst/>
        </a:prstGeom>
      </xdr:spPr>
    </xdr:pic>
    <xdr:clientData/>
  </xdr:oneCellAnchor>
  <xdr:oneCellAnchor>
    <xdr:from>
      <xdr:col>5</xdr:col>
      <xdr:colOff>2297226</xdr:colOff>
      <xdr:row>4</xdr:row>
      <xdr:rowOff>92504</xdr:rowOff>
    </xdr:from>
    <xdr:ext cx="2311607" cy="2159142"/>
    <xdr:pic>
      <xdr:nvPicPr>
        <xdr:cNvPr id="140" name="image82.png">
          <a:extLst>
            <a:ext uri="{FF2B5EF4-FFF2-40B4-BE49-F238E27FC236}">
              <a16:creationId xmlns:a16="http://schemas.microsoft.com/office/drawing/2014/main" id="{00000000-0008-0000-1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26" y="2530904"/>
          <a:ext cx="2311607" cy="2159142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136016</xdr:colOff>
      <xdr:row>2</xdr:row>
      <xdr:rowOff>23870</xdr:rowOff>
    </xdr:from>
    <xdr:ext cx="9525" cy="3865245"/>
    <xdr:sp macro="" textlink="">
      <xdr:nvSpPr>
        <xdr:cNvPr id="141" name="Shape 141">
          <a:extLst>
            <a:ext uri="{FF2B5EF4-FFF2-40B4-BE49-F238E27FC236}">
              <a16:creationId xmlns:a16="http://schemas.microsoft.com/office/drawing/2014/main" id="{00000000-0008-0000-1100-00008D000000}"/>
            </a:ext>
          </a:extLst>
        </xdr:cNvPr>
        <xdr:cNvSpPr/>
      </xdr:nvSpPr>
      <xdr:spPr>
        <a:xfrm>
          <a:off x="2955416" y="1738370"/>
          <a:ext cx="9525" cy="3865245"/>
        </a:xfrm>
        <a:custGeom>
          <a:avLst/>
          <a:gdLst/>
          <a:ahLst/>
          <a:cxnLst/>
          <a:rect l="0" t="0" r="0" b="0"/>
          <a:pathLst>
            <a:path w="9525" h="3865245">
              <a:moveTo>
                <a:pt x="9143" y="0"/>
              </a:moveTo>
              <a:lnTo>
                <a:pt x="0" y="0"/>
              </a:lnTo>
              <a:lnTo>
                <a:pt x="0" y="3864863"/>
              </a:lnTo>
              <a:lnTo>
                <a:pt x="9143" y="3864863"/>
              </a:lnTo>
              <a:lnTo>
                <a:pt x="9143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380416</xdr:colOff>
      <xdr:row>0</xdr:row>
      <xdr:rowOff>213576</xdr:rowOff>
    </xdr:from>
    <xdr:ext cx="675397" cy="428996"/>
    <xdr:pic>
      <xdr:nvPicPr>
        <xdr:cNvPr id="142" name="image5.jpeg">
          <a:extLst>
            <a:ext uri="{FF2B5EF4-FFF2-40B4-BE49-F238E27FC236}">
              <a16:creationId xmlns:a16="http://schemas.microsoft.com/office/drawing/2014/main" id="{00000000-0008-0000-1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5397" cy="428996"/>
        </a:xfrm>
        <a:prstGeom prst="rect">
          <a:avLst/>
        </a:prstGeom>
      </xdr:spPr>
    </xdr:pic>
    <xdr:clientData/>
  </xdr:oneCellAnchor>
  <xdr:oneCellAnchor>
    <xdr:from>
      <xdr:col>2</xdr:col>
      <xdr:colOff>187710</xdr:colOff>
      <xdr:row>0</xdr:row>
      <xdr:rowOff>98084</xdr:rowOff>
    </xdr:from>
    <xdr:ext cx="3410123" cy="641905"/>
    <xdr:pic>
      <xdr:nvPicPr>
        <xdr:cNvPr id="143" name="image6.png">
          <a:extLst>
            <a:ext uri="{FF2B5EF4-FFF2-40B4-BE49-F238E27FC236}">
              <a16:creationId xmlns:a16="http://schemas.microsoft.com/office/drawing/2014/main" id="{00000000-0008-0000-1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10123" cy="641905"/>
        </a:xfrm>
        <a:prstGeom prst="rect">
          <a:avLst/>
        </a:prstGeom>
      </xdr:spPr>
    </xdr:pic>
    <xdr:clientData/>
  </xdr:oneCellAnchor>
  <xdr:oneCellAnchor>
    <xdr:from>
      <xdr:col>5</xdr:col>
      <xdr:colOff>2517419</xdr:colOff>
      <xdr:row>0</xdr:row>
      <xdr:rowOff>238810</xdr:rowOff>
    </xdr:from>
    <xdr:ext cx="573671" cy="364159"/>
    <xdr:pic>
      <xdr:nvPicPr>
        <xdr:cNvPr id="144" name="image7.png">
          <a:extLst>
            <a:ext uri="{FF2B5EF4-FFF2-40B4-BE49-F238E27FC236}">
              <a16:creationId xmlns:a16="http://schemas.microsoft.com/office/drawing/2014/main" id="{00000000-0008-0000-1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3671" cy="364159"/>
        </a:xfrm>
        <a:prstGeom prst="rect">
          <a:avLst/>
        </a:prstGeom>
      </xdr:spPr>
    </xdr:pic>
    <xdr:clientData/>
  </xdr:oneCellAnchor>
  <xdr:oneCellAnchor>
    <xdr:from>
      <xdr:col>5</xdr:col>
      <xdr:colOff>333560</xdr:colOff>
      <xdr:row>5</xdr:row>
      <xdr:rowOff>45058</xdr:rowOff>
    </xdr:from>
    <xdr:ext cx="1142327" cy="2345249"/>
    <xdr:pic>
      <xdr:nvPicPr>
        <xdr:cNvPr id="145" name="image83.jpeg">
          <a:extLst>
            <a:ext uri="{FF2B5EF4-FFF2-40B4-BE49-F238E27FC236}">
              <a16:creationId xmlns:a16="http://schemas.microsoft.com/office/drawing/2014/main" id="{00000000-0008-0000-1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1760" y="2635858"/>
          <a:ext cx="1142327" cy="2345249"/>
        </a:xfrm>
        <a:prstGeom prst="rect">
          <a:avLst/>
        </a:prstGeom>
      </xdr:spPr>
    </xdr:pic>
    <xdr:clientData/>
  </xdr:oneCellAnchor>
  <xdr:oneCellAnchor>
    <xdr:from>
      <xdr:col>5</xdr:col>
      <xdr:colOff>1789824</xdr:colOff>
      <xdr:row>4</xdr:row>
      <xdr:rowOff>143353</xdr:rowOff>
    </xdr:from>
    <xdr:ext cx="1792350" cy="1034015"/>
    <xdr:pic>
      <xdr:nvPicPr>
        <xdr:cNvPr id="146" name="image84.jpeg">
          <a:extLst>
            <a:ext uri="{FF2B5EF4-FFF2-40B4-BE49-F238E27FC236}">
              <a16:creationId xmlns:a16="http://schemas.microsoft.com/office/drawing/2014/main" id="{00000000-0008-0000-1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024" y="2581753"/>
          <a:ext cx="1792350" cy="1034015"/>
        </a:xfrm>
        <a:prstGeom prst="rect">
          <a:avLst/>
        </a:prstGeom>
      </xdr:spPr>
    </xdr:pic>
    <xdr:clientData/>
  </xdr:oneCellAnchor>
  <xdr:oneCellAnchor>
    <xdr:from>
      <xdr:col>5</xdr:col>
      <xdr:colOff>3864520</xdr:colOff>
      <xdr:row>7</xdr:row>
      <xdr:rowOff>87906</xdr:rowOff>
    </xdr:from>
    <xdr:ext cx="1203803" cy="1681767"/>
    <xdr:pic>
      <xdr:nvPicPr>
        <xdr:cNvPr id="147" name="image85.png">
          <a:extLst>
            <a:ext uri="{FF2B5EF4-FFF2-40B4-BE49-F238E27FC236}">
              <a16:creationId xmlns:a16="http://schemas.microsoft.com/office/drawing/2014/main" id="{00000000-0008-0000-1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2720" y="2983506"/>
          <a:ext cx="1203803" cy="1681767"/>
        </a:xfrm>
        <a:prstGeom prst="rect">
          <a:avLst/>
        </a:prstGeom>
      </xdr:spPr>
    </xdr:pic>
    <xdr:clientData/>
  </xdr:oneCellAnchor>
  <xdr:oneCellAnchor>
    <xdr:from>
      <xdr:col>5</xdr:col>
      <xdr:colOff>2097036</xdr:colOff>
      <xdr:row>14</xdr:row>
      <xdr:rowOff>92964</xdr:rowOff>
    </xdr:from>
    <xdr:ext cx="1537907" cy="1326579"/>
    <xdr:pic>
      <xdr:nvPicPr>
        <xdr:cNvPr id="148" name="image86.png">
          <a:extLst>
            <a:ext uri="{FF2B5EF4-FFF2-40B4-BE49-F238E27FC236}">
              <a16:creationId xmlns:a16="http://schemas.microsoft.com/office/drawing/2014/main" id="{00000000-0008-0000-1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236" y="4055364"/>
          <a:ext cx="1537907" cy="1326579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107822</xdr:colOff>
      <xdr:row>2</xdr:row>
      <xdr:rowOff>39078</xdr:rowOff>
    </xdr:from>
    <xdr:ext cx="9525" cy="2365375"/>
    <xdr:sp macro="" textlink="">
      <xdr:nvSpPr>
        <xdr:cNvPr id="149" name="Shape 149">
          <a:extLst>
            <a:ext uri="{FF2B5EF4-FFF2-40B4-BE49-F238E27FC236}">
              <a16:creationId xmlns:a16="http://schemas.microsoft.com/office/drawing/2014/main" id="{00000000-0008-0000-1200-000095000000}"/>
            </a:ext>
          </a:extLst>
        </xdr:cNvPr>
        <xdr:cNvSpPr/>
      </xdr:nvSpPr>
      <xdr:spPr>
        <a:xfrm>
          <a:off x="2784347" y="1953603"/>
          <a:ext cx="9525" cy="2365375"/>
        </a:xfrm>
        <a:custGeom>
          <a:avLst/>
          <a:gdLst/>
          <a:ahLst/>
          <a:cxnLst/>
          <a:rect l="0" t="0" r="0" b="0"/>
          <a:pathLst>
            <a:path w="9525" h="2365375">
              <a:moveTo>
                <a:pt x="9143" y="0"/>
              </a:moveTo>
              <a:lnTo>
                <a:pt x="0" y="0"/>
              </a:lnTo>
              <a:lnTo>
                <a:pt x="0" y="2365260"/>
              </a:lnTo>
              <a:lnTo>
                <a:pt x="9143" y="2365260"/>
              </a:lnTo>
              <a:lnTo>
                <a:pt x="9143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290177</xdr:colOff>
      <xdr:row>0</xdr:row>
      <xdr:rowOff>211553</xdr:rowOff>
    </xdr:from>
    <xdr:ext cx="633710" cy="402515"/>
    <xdr:pic>
      <xdr:nvPicPr>
        <xdr:cNvPr id="150" name="image5.jpeg">
          <a:extLst>
            <a:ext uri="{FF2B5EF4-FFF2-40B4-BE49-F238E27FC236}">
              <a16:creationId xmlns:a16="http://schemas.microsoft.com/office/drawing/2014/main" id="{00000000-0008-0000-1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3710" cy="402515"/>
        </a:xfrm>
        <a:prstGeom prst="rect">
          <a:avLst/>
        </a:prstGeom>
      </xdr:spPr>
    </xdr:pic>
    <xdr:clientData/>
  </xdr:oneCellAnchor>
  <xdr:oneCellAnchor>
    <xdr:from>
      <xdr:col>5</xdr:col>
      <xdr:colOff>273215</xdr:colOff>
      <xdr:row>3</xdr:row>
      <xdr:rowOff>101642</xdr:rowOff>
    </xdr:from>
    <xdr:ext cx="976495" cy="1959513"/>
    <xdr:pic>
      <xdr:nvPicPr>
        <xdr:cNvPr id="151" name="image87.jpeg">
          <a:extLst>
            <a:ext uri="{FF2B5EF4-FFF2-40B4-BE49-F238E27FC236}">
              <a16:creationId xmlns:a16="http://schemas.microsoft.com/office/drawing/2014/main" id="{00000000-0008-0000-1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315" y="2286042"/>
          <a:ext cx="976495" cy="1959513"/>
        </a:xfrm>
        <a:prstGeom prst="rect">
          <a:avLst/>
        </a:prstGeom>
      </xdr:spPr>
    </xdr:pic>
    <xdr:clientData/>
  </xdr:oneCellAnchor>
  <xdr:oneCellAnchor>
    <xdr:from>
      <xdr:col>5</xdr:col>
      <xdr:colOff>1323192</xdr:colOff>
      <xdr:row>3</xdr:row>
      <xdr:rowOff>373737</xdr:rowOff>
    </xdr:from>
    <xdr:ext cx="1396935" cy="1703765"/>
    <xdr:pic>
      <xdr:nvPicPr>
        <xdr:cNvPr id="152" name="image88.jpeg">
          <a:extLst>
            <a:ext uri="{FF2B5EF4-FFF2-40B4-BE49-F238E27FC236}">
              <a16:creationId xmlns:a16="http://schemas.microsoft.com/office/drawing/2014/main" id="{00000000-0008-0000-1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6292" y="2558137"/>
          <a:ext cx="1396935" cy="1703765"/>
        </a:xfrm>
        <a:prstGeom prst="rect">
          <a:avLst/>
        </a:prstGeom>
      </xdr:spPr>
    </xdr:pic>
    <xdr:clientData/>
  </xdr:oneCellAnchor>
  <xdr:oneCellAnchor>
    <xdr:from>
      <xdr:col>5</xdr:col>
      <xdr:colOff>2956168</xdr:colOff>
      <xdr:row>5</xdr:row>
      <xdr:rowOff>59943</xdr:rowOff>
    </xdr:from>
    <xdr:ext cx="1062083" cy="1370100"/>
    <xdr:pic>
      <xdr:nvPicPr>
        <xdr:cNvPr id="153" name="image89.png">
          <a:extLst>
            <a:ext uri="{FF2B5EF4-FFF2-40B4-BE49-F238E27FC236}">
              <a16:creationId xmlns:a16="http://schemas.microsoft.com/office/drawing/2014/main" id="{00000000-0008-0000-1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9268" y="2803143"/>
          <a:ext cx="1062083" cy="1370100"/>
        </a:xfrm>
        <a:prstGeom prst="rect">
          <a:avLst/>
        </a:prstGeom>
      </xdr:spPr>
    </xdr:pic>
    <xdr:clientData/>
  </xdr:oneCellAnchor>
  <xdr:oneCellAnchor>
    <xdr:from>
      <xdr:col>5</xdr:col>
      <xdr:colOff>4237278</xdr:colOff>
      <xdr:row>6</xdr:row>
      <xdr:rowOff>0</xdr:rowOff>
    </xdr:from>
    <xdr:ext cx="1546395" cy="1298164"/>
    <xdr:pic>
      <xdr:nvPicPr>
        <xdr:cNvPr id="154" name="image90.png">
          <a:extLst>
            <a:ext uri="{FF2B5EF4-FFF2-40B4-BE49-F238E27FC236}">
              <a16:creationId xmlns:a16="http://schemas.microsoft.com/office/drawing/2014/main" id="{00000000-0008-0000-1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0378" y="2895600"/>
          <a:ext cx="1546395" cy="1298164"/>
        </a:xfrm>
        <a:prstGeom prst="rect">
          <a:avLst/>
        </a:prstGeom>
      </xdr:spPr>
    </xdr:pic>
    <xdr:clientData/>
  </xdr:oneCellAnchor>
  <xdr:oneCellAnchor>
    <xdr:from>
      <xdr:col>2</xdr:col>
      <xdr:colOff>175747</xdr:colOff>
      <xdr:row>0</xdr:row>
      <xdr:rowOff>97323</xdr:rowOff>
    </xdr:from>
    <xdr:ext cx="3199620" cy="602281"/>
    <xdr:pic>
      <xdr:nvPicPr>
        <xdr:cNvPr id="155" name="image6.png">
          <a:extLst>
            <a:ext uri="{FF2B5EF4-FFF2-40B4-BE49-F238E27FC236}">
              <a16:creationId xmlns:a16="http://schemas.microsoft.com/office/drawing/2014/main" id="{00000000-0008-0000-1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9620" cy="602281"/>
        </a:xfrm>
        <a:prstGeom prst="rect">
          <a:avLst/>
        </a:prstGeom>
      </xdr:spPr>
    </xdr:pic>
    <xdr:clientData/>
  </xdr:oneCellAnchor>
  <xdr:oneCellAnchor>
    <xdr:from>
      <xdr:col>5</xdr:col>
      <xdr:colOff>2366162</xdr:colOff>
      <xdr:row>0</xdr:row>
      <xdr:rowOff>240944</xdr:rowOff>
    </xdr:from>
    <xdr:ext cx="538264" cy="341680"/>
    <xdr:pic>
      <xdr:nvPicPr>
        <xdr:cNvPr id="156" name="image7.png">
          <a:extLst>
            <a:ext uri="{FF2B5EF4-FFF2-40B4-BE49-F238E27FC236}">
              <a16:creationId xmlns:a16="http://schemas.microsoft.com/office/drawing/2014/main" id="{00000000-0008-0000-1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8264" cy="341680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99059</xdr:colOff>
      <xdr:row>2</xdr:row>
      <xdr:rowOff>10503</xdr:rowOff>
    </xdr:from>
    <xdr:ext cx="9525" cy="2658110"/>
    <xdr:sp macro="" textlink="">
      <xdr:nvSpPr>
        <xdr:cNvPr id="157" name="Shape 157">
          <a:extLst>
            <a:ext uri="{FF2B5EF4-FFF2-40B4-BE49-F238E27FC236}">
              <a16:creationId xmlns:a16="http://schemas.microsoft.com/office/drawing/2014/main" id="{00000000-0008-0000-1300-00009D000000}"/>
            </a:ext>
          </a:extLst>
        </xdr:cNvPr>
        <xdr:cNvSpPr/>
      </xdr:nvSpPr>
      <xdr:spPr>
        <a:xfrm>
          <a:off x="2718434" y="1696428"/>
          <a:ext cx="9525" cy="2658110"/>
        </a:xfrm>
        <a:custGeom>
          <a:avLst/>
          <a:gdLst/>
          <a:ahLst/>
          <a:cxnLst/>
          <a:rect l="0" t="0" r="0" b="0"/>
          <a:pathLst>
            <a:path w="9525" h="2658110">
              <a:moveTo>
                <a:pt x="9143" y="0"/>
              </a:moveTo>
              <a:lnTo>
                <a:pt x="0" y="0"/>
              </a:lnTo>
              <a:lnTo>
                <a:pt x="0" y="2657868"/>
              </a:lnTo>
              <a:lnTo>
                <a:pt x="9143" y="2657868"/>
              </a:lnTo>
              <a:lnTo>
                <a:pt x="9143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308709</xdr:colOff>
      <xdr:row>0</xdr:row>
      <xdr:rowOff>205762</xdr:rowOff>
    </xdr:from>
    <xdr:ext cx="633699" cy="402515"/>
    <xdr:pic>
      <xdr:nvPicPr>
        <xdr:cNvPr id="158" name="image5.jpeg">
          <a:extLst>
            <a:ext uri="{FF2B5EF4-FFF2-40B4-BE49-F238E27FC236}">
              <a16:creationId xmlns:a16="http://schemas.microsoft.com/office/drawing/2014/main" id="{00000000-0008-0000-1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3699" cy="402515"/>
        </a:xfrm>
        <a:prstGeom prst="rect">
          <a:avLst/>
        </a:prstGeom>
      </xdr:spPr>
    </xdr:pic>
    <xdr:clientData/>
  </xdr:oneCellAnchor>
  <xdr:oneCellAnchor>
    <xdr:from>
      <xdr:col>2</xdr:col>
      <xdr:colOff>187329</xdr:colOff>
      <xdr:row>0</xdr:row>
      <xdr:rowOff>85740</xdr:rowOff>
    </xdr:from>
    <xdr:ext cx="3199620" cy="602281"/>
    <xdr:pic>
      <xdr:nvPicPr>
        <xdr:cNvPr id="159" name="image6.png">
          <a:extLst>
            <a:ext uri="{FF2B5EF4-FFF2-40B4-BE49-F238E27FC236}">
              <a16:creationId xmlns:a16="http://schemas.microsoft.com/office/drawing/2014/main" id="{00000000-0008-0000-1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9620" cy="602281"/>
        </a:xfrm>
        <a:prstGeom prst="rect">
          <a:avLst/>
        </a:prstGeom>
      </xdr:spPr>
    </xdr:pic>
    <xdr:clientData/>
  </xdr:oneCellAnchor>
  <xdr:oneCellAnchor>
    <xdr:from>
      <xdr:col>5</xdr:col>
      <xdr:colOff>2346045</xdr:colOff>
      <xdr:row>0</xdr:row>
      <xdr:rowOff>217779</xdr:rowOff>
    </xdr:from>
    <xdr:ext cx="538264" cy="341679"/>
    <xdr:pic>
      <xdr:nvPicPr>
        <xdr:cNvPr id="160" name="image7.png">
          <a:extLst>
            <a:ext uri="{FF2B5EF4-FFF2-40B4-BE49-F238E27FC236}">
              <a16:creationId xmlns:a16="http://schemas.microsoft.com/office/drawing/2014/main" id="{00000000-0008-0000-1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8264" cy="341679"/>
        </a:xfrm>
        <a:prstGeom prst="rect">
          <a:avLst/>
        </a:prstGeom>
      </xdr:spPr>
    </xdr:pic>
    <xdr:clientData/>
  </xdr:oneCellAnchor>
  <xdr:oneCellAnchor>
    <xdr:from>
      <xdr:col>5</xdr:col>
      <xdr:colOff>249386</xdr:colOff>
      <xdr:row>3</xdr:row>
      <xdr:rowOff>87279</xdr:rowOff>
    </xdr:from>
    <xdr:ext cx="1142016" cy="2244437"/>
    <xdr:pic>
      <xdr:nvPicPr>
        <xdr:cNvPr id="161" name="image91.jpeg">
          <a:extLst>
            <a:ext uri="{FF2B5EF4-FFF2-40B4-BE49-F238E27FC236}">
              <a16:creationId xmlns:a16="http://schemas.microsoft.com/office/drawing/2014/main" id="{00000000-0008-0000-1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286" y="2055779"/>
          <a:ext cx="1142016" cy="2244437"/>
        </a:xfrm>
        <a:prstGeom prst="rect">
          <a:avLst/>
        </a:prstGeom>
      </xdr:spPr>
    </xdr:pic>
    <xdr:clientData/>
  </xdr:oneCellAnchor>
  <xdr:oneCellAnchor>
    <xdr:from>
      <xdr:col>5</xdr:col>
      <xdr:colOff>1365790</xdr:colOff>
      <xdr:row>3</xdr:row>
      <xdr:rowOff>159042</xdr:rowOff>
    </xdr:from>
    <xdr:ext cx="1602728" cy="1779893"/>
    <xdr:pic>
      <xdr:nvPicPr>
        <xdr:cNvPr id="162" name="image92.jpeg">
          <a:extLst>
            <a:ext uri="{FF2B5EF4-FFF2-40B4-BE49-F238E27FC236}">
              <a16:creationId xmlns:a16="http://schemas.microsoft.com/office/drawing/2014/main" id="{00000000-0008-0000-1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2690" y="2127542"/>
          <a:ext cx="1602728" cy="1779893"/>
        </a:xfrm>
        <a:prstGeom prst="rect">
          <a:avLst/>
        </a:prstGeom>
      </xdr:spPr>
    </xdr:pic>
    <xdr:clientData/>
  </xdr:oneCellAnchor>
  <xdr:oneCellAnchor>
    <xdr:from>
      <xdr:col>5</xdr:col>
      <xdr:colOff>3308130</xdr:colOff>
      <xdr:row>3</xdr:row>
      <xdr:rowOff>244094</xdr:rowOff>
    </xdr:from>
    <xdr:ext cx="1056824" cy="1573161"/>
    <xdr:pic>
      <xdr:nvPicPr>
        <xdr:cNvPr id="163" name="image93.png">
          <a:extLst>
            <a:ext uri="{FF2B5EF4-FFF2-40B4-BE49-F238E27FC236}">
              <a16:creationId xmlns:a16="http://schemas.microsoft.com/office/drawing/2014/main" id="{00000000-0008-0000-1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030" y="2212594"/>
          <a:ext cx="1056824" cy="1573161"/>
        </a:xfrm>
        <a:prstGeom prst="rect">
          <a:avLst/>
        </a:prstGeom>
      </xdr:spPr>
    </xdr:pic>
    <xdr:clientData/>
  </xdr:oneCellAnchor>
  <xdr:oneCellAnchor>
    <xdr:from>
      <xdr:col>5</xdr:col>
      <xdr:colOff>1783449</xdr:colOff>
      <xdr:row>12</xdr:row>
      <xdr:rowOff>121285</xdr:rowOff>
    </xdr:from>
    <xdr:ext cx="1897697" cy="1159508"/>
    <xdr:pic>
      <xdr:nvPicPr>
        <xdr:cNvPr id="164" name="image94.png">
          <a:extLst>
            <a:ext uri="{FF2B5EF4-FFF2-40B4-BE49-F238E27FC236}">
              <a16:creationId xmlns:a16="http://schemas.microsoft.com/office/drawing/2014/main" id="{00000000-0008-0000-1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5269" y="3999865"/>
          <a:ext cx="1897697" cy="115950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487301</xdr:colOff>
      <xdr:row>2</xdr:row>
      <xdr:rowOff>182095</xdr:rowOff>
    </xdr:from>
    <xdr:ext cx="1604065" cy="1830321"/>
    <xdr:pic>
      <xdr:nvPicPr>
        <xdr:cNvPr id="10" name="image8.jpe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301" y="1388595"/>
          <a:ext cx="1604065" cy="1830321"/>
        </a:xfrm>
        <a:prstGeom prst="rect">
          <a:avLst/>
        </a:prstGeom>
      </xdr:spPr>
    </xdr:pic>
    <xdr:clientData/>
  </xdr:oneCellAnchor>
  <xdr:absoluteAnchor>
    <xdr:pos x="4508575" y="3431604"/>
    <xdr:ext cx="1435875" cy="1582365"/>
    <xdr:pic>
      <xdr:nvPicPr>
        <xdr:cNvPr id="11" name="image9.jpe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35875" cy="1582365"/>
        </a:xfrm>
        <a:prstGeom prst="rect">
          <a:avLst/>
        </a:prstGeom>
      </xdr:spPr>
    </xdr:pic>
    <xdr:clientData/>
  </xdr:absoluteAnchor>
  <xdr:absoluteAnchor>
    <xdr:pos x="4535995" y="6758779"/>
    <xdr:ext cx="1534744" cy="1601219"/>
    <xdr:pic>
      <xdr:nvPicPr>
        <xdr:cNvPr id="12" name="image10.pn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4744" cy="1601219"/>
        </a:xfrm>
        <a:prstGeom prst="rect">
          <a:avLst/>
        </a:prstGeom>
      </xdr:spPr>
    </xdr:pic>
    <xdr:clientData/>
  </xdr:absoluteAnchor>
  <xdr:absoluteAnchor>
    <xdr:pos x="4494541" y="5306921"/>
    <xdr:ext cx="1774413" cy="1206403"/>
    <xdr:pic>
      <xdr:nvPicPr>
        <xdr:cNvPr id="13" name="image11.pn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4413" cy="1206403"/>
        </a:xfrm>
        <a:prstGeom prst="rect">
          <a:avLst/>
        </a:prstGeom>
      </xdr:spPr>
    </xdr:pic>
    <xdr:clientData/>
  </xdr:absoluteAnchor>
  <xdr:oneCellAnchor>
    <xdr:from>
      <xdr:col>0</xdr:col>
      <xdr:colOff>479668</xdr:colOff>
      <xdr:row>0</xdr:row>
      <xdr:rowOff>207109</xdr:rowOff>
    </xdr:from>
    <xdr:ext cx="783790" cy="497847"/>
    <xdr:pic>
      <xdr:nvPicPr>
        <xdr:cNvPr id="14" name="image5.jpe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790" cy="497847"/>
        </a:xfrm>
        <a:prstGeom prst="rect">
          <a:avLst/>
        </a:prstGeom>
      </xdr:spPr>
    </xdr:pic>
    <xdr:clientData/>
  </xdr:oneCellAnchor>
  <xdr:oneCellAnchor>
    <xdr:from>
      <xdr:col>2</xdr:col>
      <xdr:colOff>195903</xdr:colOff>
      <xdr:row>0</xdr:row>
      <xdr:rowOff>101714</xdr:rowOff>
    </xdr:from>
    <xdr:ext cx="3957421" cy="744928"/>
    <xdr:pic>
      <xdr:nvPicPr>
        <xdr:cNvPr id="15" name="image6.pn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57421" cy="744928"/>
        </a:xfrm>
        <a:prstGeom prst="rect">
          <a:avLst/>
        </a:prstGeom>
      </xdr:spPr>
    </xdr:pic>
    <xdr:clientData/>
  </xdr:oneCellAnchor>
  <xdr:oneCellAnchor>
    <xdr:from>
      <xdr:col>5</xdr:col>
      <xdr:colOff>2154333</xdr:colOff>
      <xdr:row>0</xdr:row>
      <xdr:rowOff>272186</xdr:rowOff>
    </xdr:from>
    <xdr:ext cx="665746" cy="422605"/>
    <xdr:pic>
      <xdr:nvPicPr>
        <xdr:cNvPr id="16" name="image7.pn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5746" cy="422605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111251</xdr:colOff>
      <xdr:row>1</xdr:row>
      <xdr:rowOff>619636</xdr:rowOff>
    </xdr:from>
    <xdr:ext cx="9525" cy="4599940"/>
    <xdr:sp macro="" textlink="">
      <xdr:nvSpPr>
        <xdr:cNvPr id="165" name="Shape 165">
          <a:extLst>
            <a:ext uri="{FF2B5EF4-FFF2-40B4-BE49-F238E27FC236}">
              <a16:creationId xmlns:a16="http://schemas.microsoft.com/office/drawing/2014/main" id="{00000000-0008-0000-1400-0000A5000000}"/>
            </a:ext>
          </a:extLst>
        </xdr:cNvPr>
        <xdr:cNvSpPr/>
      </xdr:nvSpPr>
      <xdr:spPr>
        <a:xfrm>
          <a:off x="2902076" y="1353061"/>
          <a:ext cx="9525" cy="4599940"/>
        </a:xfrm>
        <a:custGeom>
          <a:avLst/>
          <a:gdLst/>
          <a:ahLst/>
          <a:cxnLst/>
          <a:rect l="0" t="0" r="0" b="0"/>
          <a:pathLst>
            <a:path w="9525" h="4599940">
              <a:moveTo>
                <a:pt x="9143" y="0"/>
              </a:moveTo>
              <a:lnTo>
                <a:pt x="0" y="0"/>
              </a:lnTo>
              <a:lnTo>
                <a:pt x="0" y="4599432"/>
              </a:lnTo>
              <a:lnTo>
                <a:pt x="9143" y="4599432"/>
              </a:lnTo>
              <a:lnTo>
                <a:pt x="9143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331749</xdr:colOff>
      <xdr:row>0</xdr:row>
      <xdr:rowOff>211237</xdr:rowOff>
    </xdr:from>
    <xdr:ext cx="667063" cy="423701"/>
    <xdr:pic>
      <xdr:nvPicPr>
        <xdr:cNvPr id="166" name="image5.jpeg">
          <a:extLst>
            <a:ext uri="{FF2B5EF4-FFF2-40B4-BE49-F238E27FC236}">
              <a16:creationId xmlns:a16="http://schemas.microsoft.com/office/drawing/2014/main" id="{00000000-0008-0000-14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7063" cy="423701"/>
        </a:xfrm>
        <a:prstGeom prst="rect">
          <a:avLst/>
        </a:prstGeom>
      </xdr:spPr>
    </xdr:pic>
    <xdr:clientData/>
  </xdr:oneCellAnchor>
  <xdr:oneCellAnchor>
    <xdr:from>
      <xdr:col>2</xdr:col>
      <xdr:colOff>153619</xdr:colOff>
      <xdr:row>0</xdr:row>
      <xdr:rowOff>90754</xdr:rowOff>
    </xdr:from>
    <xdr:ext cx="3368027" cy="633983"/>
    <xdr:pic>
      <xdr:nvPicPr>
        <xdr:cNvPr id="167" name="image6.png">
          <a:extLst>
            <a:ext uri="{FF2B5EF4-FFF2-40B4-BE49-F238E27FC236}">
              <a16:creationId xmlns:a16="http://schemas.microsoft.com/office/drawing/2014/main" id="{00000000-0008-0000-14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68027" cy="633983"/>
        </a:xfrm>
        <a:prstGeom prst="rect">
          <a:avLst/>
        </a:prstGeom>
      </xdr:spPr>
    </xdr:pic>
    <xdr:clientData/>
  </xdr:oneCellAnchor>
  <xdr:oneCellAnchor>
    <xdr:from>
      <xdr:col>5</xdr:col>
      <xdr:colOff>2490216</xdr:colOff>
      <xdr:row>0</xdr:row>
      <xdr:rowOff>241934</xdr:rowOff>
    </xdr:from>
    <xdr:ext cx="566595" cy="359663"/>
    <xdr:pic>
      <xdr:nvPicPr>
        <xdr:cNvPr id="168" name="image7.png">
          <a:extLst>
            <a:ext uri="{FF2B5EF4-FFF2-40B4-BE49-F238E27FC236}">
              <a16:creationId xmlns:a16="http://schemas.microsoft.com/office/drawing/2014/main" id="{00000000-0008-0000-14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6595" cy="359663"/>
        </a:xfrm>
        <a:prstGeom prst="rect">
          <a:avLst/>
        </a:prstGeom>
      </xdr:spPr>
    </xdr:pic>
    <xdr:clientData/>
  </xdr:oneCellAnchor>
  <xdr:oneCellAnchor>
    <xdr:from>
      <xdr:col>5</xdr:col>
      <xdr:colOff>693106</xdr:colOff>
      <xdr:row>3</xdr:row>
      <xdr:rowOff>315898</xdr:rowOff>
    </xdr:from>
    <xdr:ext cx="1161005" cy="2147159"/>
    <xdr:pic>
      <xdr:nvPicPr>
        <xdr:cNvPr id="169" name="image95.jpeg">
          <a:extLst>
            <a:ext uri="{FF2B5EF4-FFF2-40B4-BE49-F238E27FC236}">
              <a16:creationId xmlns:a16="http://schemas.microsoft.com/office/drawing/2014/main" id="{00000000-0008-0000-14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206" y="2055798"/>
          <a:ext cx="1161005" cy="2147159"/>
        </a:xfrm>
        <a:prstGeom prst="rect">
          <a:avLst/>
        </a:prstGeom>
      </xdr:spPr>
    </xdr:pic>
    <xdr:clientData/>
  </xdr:oneCellAnchor>
  <xdr:oneCellAnchor>
    <xdr:from>
      <xdr:col>5</xdr:col>
      <xdr:colOff>617537</xdr:colOff>
      <xdr:row>17</xdr:row>
      <xdr:rowOff>116023</xdr:rowOff>
    </xdr:from>
    <xdr:ext cx="1642283" cy="1359310"/>
    <xdr:pic>
      <xdr:nvPicPr>
        <xdr:cNvPr id="170" name="image96.jpeg">
          <a:extLst>
            <a:ext uri="{FF2B5EF4-FFF2-40B4-BE49-F238E27FC236}">
              <a16:creationId xmlns:a16="http://schemas.microsoft.com/office/drawing/2014/main" id="{00000000-0008-0000-14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7637" y="4586423"/>
          <a:ext cx="1642283" cy="1359310"/>
        </a:xfrm>
        <a:prstGeom prst="rect">
          <a:avLst/>
        </a:prstGeom>
      </xdr:spPr>
    </xdr:pic>
    <xdr:clientData/>
  </xdr:oneCellAnchor>
  <xdr:oneCellAnchor>
    <xdr:from>
      <xdr:col>5</xdr:col>
      <xdr:colOff>3115157</xdr:colOff>
      <xdr:row>15</xdr:row>
      <xdr:rowOff>61459</xdr:rowOff>
    </xdr:from>
    <xdr:ext cx="865593" cy="1656267"/>
    <xdr:pic>
      <xdr:nvPicPr>
        <xdr:cNvPr id="171" name="image97.jpeg">
          <a:extLst>
            <a:ext uri="{FF2B5EF4-FFF2-40B4-BE49-F238E27FC236}">
              <a16:creationId xmlns:a16="http://schemas.microsoft.com/office/drawing/2014/main" id="{00000000-0008-0000-14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257" y="4227059"/>
          <a:ext cx="865593" cy="1656267"/>
        </a:xfrm>
        <a:prstGeom prst="rect">
          <a:avLst/>
        </a:prstGeom>
      </xdr:spPr>
    </xdr:pic>
    <xdr:clientData/>
  </xdr:oneCellAnchor>
  <xdr:oneCellAnchor>
    <xdr:from>
      <xdr:col>5</xdr:col>
      <xdr:colOff>2755722</xdr:colOff>
      <xdr:row>5</xdr:row>
      <xdr:rowOff>66040</xdr:rowOff>
    </xdr:from>
    <xdr:ext cx="1770760" cy="860669"/>
    <xdr:pic>
      <xdr:nvPicPr>
        <xdr:cNvPr id="172" name="image98.png">
          <a:extLst>
            <a:ext uri="{FF2B5EF4-FFF2-40B4-BE49-F238E27FC236}">
              <a16:creationId xmlns:a16="http://schemas.microsoft.com/office/drawing/2014/main" id="{00000000-0008-0000-14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822" y="2707640"/>
          <a:ext cx="1770760" cy="860669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112776</xdr:colOff>
      <xdr:row>2</xdr:row>
      <xdr:rowOff>9392</xdr:rowOff>
    </xdr:from>
    <xdr:ext cx="9525" cy="4331335"/>
    <xdr:sp macro="" textlink="">
      <xdr:nvSpPr>
        <xdr:cNvPr id="173" name="Shape 173">
          <a:extLst>
            <a:ext uri="{FF2B5EF4-FFF2-40B4-BE49-F238E27FC236}">
              <a16:creationId xmlns:a16="http://schemas.microsoft.com/office/drawing/2014/main" id="{00000000-0008-0000-1500-0000AD000000}"/>
            </a:ext>
          </a:extLst>
        </xdr:cNvPr>
        <xdr:cNvSpPr/>
      </xdr:nvSpPr>
      <xdr:spPr>
        <a:xfrm>
          <a:off x="2989326" y="1142867"/>
          <a:ext cx="9525" cy="4331335"/>
        </a:xfrm>
        <a:custGeom>
          <a:avLst/>
          <a:gdLst/>
          <a:ahLst/>
          <a:cxnLst/>
          <a:rect l="0" t="0" r="0" b="0"/>
          <a:pathLst>
            <a:path w="9525" h="4331335">
              <a:moveTo>
                <a:pt x="9143" y="0"/>
              </a:moveTo>
              <a:lnTo>
                <a:pt x="0" y="0"/>
              </a:lnTo>
              <a:lnTo>
                <a:pt x="0" y="4331208"/>
              </a:lnTo>
              <a:lnTo>
                <a:pt x="9143" y="4331208"/>
              </a:lnTo>
              <a:lnTo>
                <a:pt x="9143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316219</xdr:colOff>
      <xdr:row>0</xdr:row>
      <xdr:rowOff>225920</xdr:rowOff>
    </xdr:from>
    <xdr:ext cx="675396" cy="428997"/>
    <xdr:pic>
      <xdr:nvPicPr>
        <xdr:cNvPr id="174" name="image5.jpeg">
          <a:extLst>
            <a:ext uri="{FF2B5EF4-FFF2-40B4-BE49-F238E27FC236}">
              <a16:creationId xmlns:a16="http://schemas.microsoft.com/office/drawing/2014/main" id="{00000000-0008-0000-15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5396" cy="428997"/>
        </a:xfrm>
        <a:prstGeom prst="rect">
          <a:avLst/>
        </a:prstGeom>
      </xdr:spPr>
    </xdr:pic>
    <xdr:clientData/>
  </xdr:oneCellAnchor>
  <xdr:oneCellAnchor>
    <xdr:from>
      <xdr:col>2</xdr:col>
      <xdr:colOff>174131</xdr:colOff>
      <xdr:row>0</xdr:row>
      <xdr:rowOff>104256</xdr:rowOff>
    </xdr:from>
    <xdr:ext cx="3822700" cy="641985"/>
    <xdr:grpSp>
      <xdr:nvGrpSpPr>
        <xdr:cNvPr id="175" name="Group 175">
          <a:extLst>
            <a:ext uri="{FF2B5EF4-FFF2-40B4-BE49-F238E27FC236}">
              <a16:creationId xmlns:a16="http://schemas.microsoft.com/office/drawing/2014/main" id="{00000000-0008-0000-1500-0000AF000000}"/>
            </a:ext>
          </a:extLst>
        </xdr:cNvPr>
        <xdr:cNvGrpSpPr/>
      </xdr:nvGrpSpPr>
      <xdr:grpSpPr>
        <a:xfrm>
          <a:off x="1399391" y="104637"/>
          <a:ext cx="3822700" cy="641985"/>
          <a:chOff x="0" y="0"/>
          <a:chExt cx="3822700" cy="641985"/>
        </a:xfrm>
      </xdr:grpSpPr>
      <xdr:pic>
        <xdr:nvPicPr>
          <xdr:cNvPr id="176" name="image6.png">
            <a:extLst>
              <a:ext uri="{FF2B5EF4-FFF2-40B4-BE49-F238E27FC236}">
                <a16:creationId xmlns:a16="http://schemas.microsoft.com/office/drawing/2014/main" id="{00000000-0008-0000-1500-0000B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3410125" cy="641905"/>
          </a:xfrm>
          <a:prstGeom prst="rect">
            <a:avLst/>
          </a:prstGeom>
        </xdr:spPr>
      </xdr:pic>
      <xdr:pic>
        <xdr:nvPicPr>
          <xdr:cNvPr id="177" name="image7.png">
            <a:extLst>
              <a:ext uri="{FF2B5EF4-FFF2-40B4-BE49-F238E27FC236}">
                <a16:creationId xmlns:a16="http://schemas.microsoft.com/office/drawing/2014/main" id="{00000000-0008-0000-1500-0000B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9000" y="202447"/>
            <a:ext cx="573671" cy="364159"/>
          </a:xfrm>
          <a:prstGeom prst="rect">
            <a:avLst/>
          </a:prstGeom>
        </xdr:spPr>
      </xdr:pic>
    </xdr:grpSp>
    <xdr:clientData/>
  </xdr:oneCellAnchor>
  <xdr:oneCellAnchor>
    <xdr:from>
      <xdr:col>5</xdr:col>
      <xdr:colOff>612915</xdr:colOff>
      <xdr:row>3</xdr:row>
      <xdr:rowOff>47462</xdr:rowOff>
    </xdr:from>
    <xdr:ext cx="1121470" cy="2003006"/>
    <xdr:pic>
      <xdr:nvPicPr>
        <xdr:cNvPr id="178" name="image99.jpeg">
          <a:extLst>
            <a:ext uri="{FF2B5EF4-FFF2-40B4-BE49-F238E27FC236}">
              <a16:creationId xmlns:a16="http://schemas.microsoft.com/office/drawing/2014/main" id="{00000000-0008-0000-15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215" y="1469862"/>
          <a:ext cx="1121470" cy="2003006"/>
        </a:xfrm>
        <a:prstGeom prst="rect">
          <a:avLst/>
        </a:prstGeom>
      </xdr:spPr>
    </xdr:pic>
    <xdr:clientData/>
  </xdr:oneCellAnchor>
  <xdr:oneCellAnchor>
    <xdr:from>
      <xdr:col>5</xdr:col>
      <xdr:colOff>2437975</xdr:colOff>
      <xdr:row>4</xdr:row>
      <xdr:rowOff>53216</xdr:rowOff>
    </xdr:from>
    <xdr:ext cx="1502817" cy="1680820"/>
    <xdr:pic>
      <xdr:nvPicPr>
        <xdr:cNvPr id="179" name="image100.jpeg">
          <a:extLst>
            <a:ext uri="{FF2B5EF4-FFF2-40B4-BE49-F238E27FC236}">
              <a16:creationId xmlns:a16="http://schemas.microsoft.com/office/drawing/2014/main" id="{00000000-0008-0000-15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4275" y="1920116"/>
          <a:ext cx="1502817" cy="1680820"/>
        </a:xfrm>
        <a:prstGeom prst="rect">
          <a:avLst/>
        </a:prstGeom>
      </xdr:spPr>
    </xdr:pic>
    <xdr:clientData/>
  </xdr:oneCellAnchor>
  <xdr:oneCellAnchor>
    <xdr:from>
      <xdr:col>5</xdr:col>
      <xdr:colOff>680224</xdr:colOff>
      <xdr:row>14</xdr:row>
      <xdr:rowOff>147562</xdr:rowOff>
    </xdr:from>
    <xdr:ext cx="1002489" cy="1974166"/>
    <xdr:pic>
      <xdr:nvPicPr>
        <xdr:cNvPr id="180" name="image101.png">
          <a:extLst>
            <a:ext uri="{FF2B5EF4-FFF2-40B4-BE49-F238E27FC236}">
              <a16:creationId xmlns:a16="http://schemas.microsoft.com/office/drawing/2014/main" id="{00000000-0008-0000-15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6524" y="3538462"/>
          <a:ext cx="1002489" cy="1974166"/>
        </a:xfrm>
        <a:prstGeom prst="rect">
          <a:avLst/>
        </a:prstGeom>
      </xdr:spPr>
    </xdr:pic>
    <xdr:clientData/>
  </xdr:oneCellAnchor>
  <xdr:oneCellAnchor>
    <xdr:from>
      <xdr:col>5</xdr:col>
      <xdr:colOff>2476944</xdr:colOff>
      <xdr:row>19</xdr:row>
      <xdr:rowOff>4064</xdr:rowOff>
    </xdr:from>
    <xdr:ext cx="1715230" cy="722603"/>
    <xdr:pic>
      <xdr:nvPicPr>
        <xdr:cNvPr id="181" name="image102.png">
          <a:extLst>
            <a:ext uri="{FF2B5EF4-FFF2-40B4-BE49-F238E27FC236}">
              <a16:creationId xmlns:a16="http://schemas.microsoft.com/office/drawing/2014/main" id="{00000000-0008-0000-15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244" y="4156964"/>
          <a:ext cx="1715230" cy="722603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48005</xdr:colOff>
      <xdr:row>2</xdr:row>
      <xdr:rowOff>511</xdr:rowOff>
    </xdr:from>
    <xdr:ext cx="9525" cy="6061075"/>
    <xdr:sp macro="" textlink="">
      <xdr:nvSpPr>
        <xdr:cNvPr id="182" name="Shape 182">
          <a:extLst>
            <a:ext uri="{FF2B5EF4-FFF2-40B4-BE49-F238E27FC236}">
              <a16:creationId xmlns:a16="http://schemas.microsoft.com/office/drawing/2014/main" id="{00000000-0008-0000-1600-0000B6000000}"/>
            </a:ext>
          </a:extLst>
        </xdr:cNvPr>
        <xdr:cNvSpPr/>
      </xdr:nvSpPr>
      <xdr:spPr>
        <a:xfrm>
          <a:off x="3010280" y="1353061"/>
          <a:ext cx="9525" cy="6061075"/>
        </a:xfrm>
        <a:custGeom>
          <a:avLst/>
          <a:gdLst/>
          <a:ahLst/>
          <a:cxnLst/>
          <a:rect l="0" t="0" r="0" b="0"/>
          <a:pathLst>
            <a:path w="9525" h="6061075">
              <a:moveTo>
                <a:pt x="9143" y="0"/>
              </a:moveTo>
              <a:lnTo>
                <a:pt x="0" y="0"/>
              </a:lnTo>
              <a:lnTo>
                <a:pt x="0" y="6060948"/>
              </a:lnTo>
              <a:lnTo>
                <a:pt x="9143" y="6060948"/>
              </a:lnTo>
              <a:lnTo>
                <a:pt x="9143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378460</xdr:colOff>
      <xdr:row>0</xdr:row>
      <xdr:rowOff>236383</xdr:rowOff>
    </xdr:from>
    <xdr:ext cx="667063" cy="423700"/>
    <xdr:pic>
      <xdr:nvPicPr>
        <xdr:cNvPr id="183" name="image5.jpeg">
          <a:extLst>
            <a:ext uri="{FF2B5EF4-FFF2-40B4-BE49-F238E27FC236}">
              <a16:creationId xmlns:a16="http://schemas.microsoft.com/office/drawing/2014/main" id="{00000000-0008-0000-1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460" y="236383"/>
          <a:ext cx="667063" cy="423700"/>
        </a:xfrm>
        <a:prstGeom prst="rect">
          <a:avLst/>
        </a:prstGeom>
      </xdr:spPr>
    </xdr:pic>
    <xdr:clientData/>
  </xdr:oneCellAnchor>
  <xdr:oneCellAnchor>
    <xdr:from>
      <xdr:col>2</xdr:col>
      <xdr:colOff>140207</xdr:colOff>
      <xdr:row>0</xdr:row>
      <xdr:rowOff>96850</xdr:rowOff>
    </xdr:from>
    <xdr:ext cx="3368027" cy="633983"/>
    <xdr:pic>
      <xdr:nvPicPr>
        <xdr:cNvPr id="184" name="image6.png">
          <a:extLst>
            <a:ext uri="{FF2B5EF4-FFF2-40B4-BE49-F238E27FC236}">
              <a16:creationId xmlns:a16="http://schemas.microsoft.com/office/drawing/2014/main" id="{00000000-0008-0000-16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68027" cy="633983"/>
        </a:xfrm>
        <a:prstGeom prst="rect">
          <a:avLst/>
        </a:prstGeom>
      </xdr:spPr>
    </xdr:pic>
    <xdr:clientData/>
  </xdr:oneCellAnchor>
  <xdr:oneCellAnchor>
    <xdr:from>
      <xdr:col>5</xdr:col>
      <xdr:colOff>2258568</xdr:colOff>
      <xdr:row>0</xdr:row>
      <xdr:rowOff>302895</xdr:rowOff>
    </xdr:from>
    <xdr:ext cx="566595" cy="359662"/>
    <xdr:pic>
      <xdr:nvPicPr>
        <xdr:cNvPr id="185" name="image7.png">
          <a:extLst>
            <a:ext uri="{FF2B5EF4-FFF2-40B4-BE49-F238E27FC236}">
              <a16:creationId xmlns:a16="http://schemas.microsoft.com/office/drawing/2014/main" id="{00000000-0008-0000-1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6595" cy="359662"/>
        </a:xfrm>
        <a:prstGeom prst="rect">
          <a:avLst/>
        </a:prstGeom>
      </xdr:spPr>
    </xdr:pic>
    <xdr:clientData/>
  </xdr:oneCellAnchor>
  <xdr:oneCellAnchor>
    <xdr:from>
      <xdr:col>5</xdr:col>
      <xdr:colOff>329418</xdr:colOff>
      <xdr:row>3</xdr:row>
      <xdr:rowOff>329530</xdr:rowOff>
    </xdr:from>
    <xdr:ext cx="1384263" cy="2339077"/>
    <xdr:pic>
      <xdr:nvPicPr>
        <xdr:cNvPr id="186" name="image103.jpeg">
          <a:extLst>
            <a:ext uri="{FF2B5EF4-FFF2-40B4-BE49-F238E27FC236}">
              <a16:creationId xmlns:a16="http://schemas.microsoft.com/office/drawing/2014/main" id="{00000000-0008-0000-16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0018" y="1967830"/>
          <a:ext cx="1384263" cy="2339077"/>
        </a:xfrm>
        <a:prstGeom prst="rect">
          <a:avLst/>
        </a:prstGeom>
      </xdr:spPr>
    </xdr:pic>
    <xdr:clientData/>
  </xdr:oneCellAnchor>
  <xdr:oneCellAnchor>
    <xdr:from>
      <xdr:col>5</xdr:col>
      <xdr:colOff>2459154</xdr:colOff>
      <xdr:row>6</xdr:row>
      <xdr:rowOff>99040</xdr:rowOff>
    </xdr:from>
    <xdr:ext cx="1554741" cy="1596498"/>
    <xdr:pic>
      <xdr:nvPicPr>
        <xdr:cNvPr id="187" name="image104.jpeg">
          <a:extLst>
            <a:ext uri="{FF2B5EF4-FFF2-40B4-BE49-F238E27FC236}">
              <a16:creationId xmlns:a16="http://schemas.microsoft.com/office/drawing/2014/main" id="{00000000-0008-0000-1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9754" y="2486640"/>
          <a:ext cx="1554741" cy="1596498"/>
        </a:xfrm>
        <a:prstGeom prst="rect">
          <a:avLst/>
        </a:prstGeom>
      </xdr:spPr>
    </xdr:pic>
    <xdr:clientData/>
  </xdr:oneCellAnchor>
  <xdr:oneCellAnchor>
    <xdr:from>
      <xdr:col>5</xdr:col>
      <xdr:colOff>542657</xdr:colOff>
      <xdr:row>22</xdr:row>
      <xdr:rowOff>112195</xdr:rowOff>
    </xdr:from>
    <xdr:ext cx="694197" cy="1879207"/>
    <xdr:pic>
      <xdr:nvPicPr>
        <xdr:cNvPr id="188" name="image105.jpeg">
          <a:extLst>
            <a:ext uri="{FF2B5EF4-FFF2-40B4-BE49-F238E27FC236}">
              <a16:creationId xmlns:a16="http://schemas.microsoft.com/office/drawing/2014/main" id="{00000000-0008-0000-1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257" y="4938195"/>
          <a:ext cx="694197" cy="1879207"/>
        </a:xfrm>
        <a:prstGeom prst="rect">
          <a:avLst/>
        </a:prstGeom>
      </xdr:spPr>
    </xdr:pic>
    <xdr:clientData/>
  </xdr:oneCellAnchor>
  <xdr:oneCellAnchor>
    <xdr:from>
      <xdr:col>5</xdr:col>
      <xdr:colOff>2429144</xdr:colOff>
      <xdr:row>26</xdr:row>
      <xdr:rowOff>129540</xdr:rowOff>
    </xdr:from>
    <xdr:ext cx="1860712" cy="721369"/>
    <xdr:pic>
      <xdr:nvPicPr>
        <xdr:cNvPr id="189" name="image106.png">
          <a:extLst>
            <a:ext uri="{FF2B5EF4-FFF2-40B4-BE49-F238E27FC236}">
              <a16:creationId xmlns:a16="http://schemas.microsoft.com/office/drawing/2014/main" id="{00000000-0008-0000-1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9744" y="5565140"/>
          <a:ext cx="1860712" cy="721369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208025</xdr:colOff>
      <xdr:row>1</xdr:row>
      <xdr:rowOff>655569</xdr:rowOff>
    </xdr:from>
    <xdr:ext cx="9525" cy="6123940"/>
    <xdr:sp macro="" textlink="">
      <xdr:nvSpPr>
        <xdr:cNvPr id="190" name="Shape 190">
          <a:extLst>
            <a:ext uri="{FF2B5EF4-FFF2-40B4-BE49-F238E27FC236}">
              <a16:creationId xmlns:a16="http://schemas.microsoft.com/office/drawing/2014/main" id="{00000000-0008-0000-1700-0000BE000000}"/>
            </a:ext>
          </a:extLst>
        </xdr:cNvPr>
        <xdr:cNvSpPr/>
      </xdr:nvSpPr>
      <xdr:spPr>
        <a:xfrm>
          <a:off x="3094100" y="1227069"/>
          <a:ext cx="9525" cy="6123940"/>
        </a:xfrm>
        <a:custGeom>
          <a:avLst/>
          <a:gdLst/>
          <a:ahLst/>
          <a:cxnLst/>
          <a:rect l="0" t="0" r="0" b="0"/>
          <a:pathLst>
            <a:path w="9525" h="6123940">
              <a:moveTo>
                <a:pt x="9143" y="0"/>
              </a:moveTo>
              <a:lnTo>
                <a:pt x="0" y="0"/>
              </a:lnTo>
              <a:lnTo>
                <a:pt x="0" y="6123432"/>
              </a:lnTo>
              <a:lnTo>
                <a:pt x="9143" y="6123432"/>
              </a:lnTo>
              <a:lnTo>
                <a:pt x="9143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  <xdr:oneCellAnchor>
    <xdr:from>
      <xdr:col>0</xdr:col>
      <xdr:colOff>393992</xdr:colOff>
      <xdr:row>0</xdr:row>
      <xdr:rowOff>244438</xdr:rowOff>
    </xdr:from>
    <xdr:ext cx="675399" cy="428997"/>
    <xdr:pic>
      <xdr:nvPicPr>
        <xdr:cNvPr id="191" name="image5.jpeg">
          <a:extLst>
            <a:ext uri="{FF2B5EF4-FFF2-40B4-BE49-F238E27FC236}">
              <a16:creationId xmlns:a16="http://schemas.microsoft.com/office/drawing/2014/main" id="{00000000-0008-0000-17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5399" cy="428997"/>
        </a:xfrm>
        <a:prstGeom prst="rect">
          <a:avLst/>
        </a:prstGeom>
      </xdr:spPr>
    </xdr:pic>
    <xdr:clientData/>
  </xdr:oneCellAnchor>
  <xdr:oneCellAnchor>
    <xdr:from>
      <xdr:col>2</xdr:col>
      <xdr:colOff>174131</xdr:colOff>
      <xdr:row>0</xdr:row>
      <xdr:rowOff>98085</xdr:rowOff>
    </xdr:from>
    <xdr:ext cx="3946525" cy="641985"/>
    <xdr:grpSp>
      <xdr:nvGrpSpPr>
        <xdr:cNvPr id="192" name="Group 192">
          <a:extLst>
            <a:ext uri="{FF2B5EF4-FFF2-40B4-BE49-F238E27FC236}">
              <a16:creationId xmlns:a16="http://schemas.microsoft.com/office/drawing/2014/main" id="{00000000-0008-0000-1700-0000C0000000}"/>
            </a:ext>
          </a:extLst>
        </xdr:cNvPr>
        <xdr:cNvGrpSpPr/>
      </xdr:nvGrpSpPr>
      <xdr:grpSpPr>
        <a:xfrm>
          <a:off x="1400358" y="97323"/>
          <a:ext cx="3946525" cy="641985"/>
          <a:chOff x="0" y="0"/>
          <a:chExt cx="3946525" cy="641985"/>
        </a:xfrm>
      </xdr:grpSpPr>
      <xdr:pic>
        <xdr:nvPicPr>
          <xdr:cNvPr id="193" name="image6.png">
            <a:extLst>
              <a:ext uri="{FF2B5EF4-FFF2-40B4-BE49-F238E27FC236}">
                <a16:creationId xmlns:a16="http://schemas.microsoft.com/office/drawing/2014/main" id="{00000000-0008-0000-1700-0000C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3410125" cy="641905"/>
          </a:xfrm>
          <a:prstGeom prst="rect">
            <a:avLst/>
          </a:prstGeom>
        </xdr:spPr>
      </xdr:pic>
      <xdr:pic>
        <xdr:nvPicPr>
          <xdr:cNvPr id="194" name="image7.png">
            <a:extLst>
              <a:ext uri="{FF2B5EF4-FFF2-40B4-BE49-F238E27FC236}">
                <a16:creationId xmlns:a16="http://schemas.microsoft.com/office/drawing/2014/main" id="{00000000-0008-0000-1700-0000C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72444" y="183930"/>
            <a:ext cx="573671" cy="364159"/>
          </a:xfrm>
          <a:prstGeom prst="rect">
            <a:avLst/>
          </a:prstGeom>
        </xdr:spPr>
      </xdr:pic>
    </xdr:grpSp>
    <xdr:clientData/>
  </xdr:oneCellAnchor>
  <xdr:oneCellAnchor>
    <xdr:from>
      <xdr:col>5</xdr:col>
      <xdr:colOff>426501</xdr:colOff>
      <xdr:row>2</xdr:row>
      <xdr:rowOff>178291</xdr:rowOff>
    </xdr:from>
    <xdr:ext cx="1529482" cy="2740040"/>
    <xdr:pic>
      <xdr:nvPicPr>
        <xdr:cNvPr id="195" name="image107.jpeg">
          <a:extLst>
            <a:ext uri="{FF2B5EF4-FFF2-40B4-BE49-F238E27FC236}">
              <a16:creationId xmlns:a16="http://schemas.microsoft.com/office/drawing/2014/main" id="{00000000-0008-0000-17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8201" y="1486391"/>
          <a:ext cx="1529482" cy="2740040"/>
        </a:xfrm>
        <a:prstGeom prst="rect">
          <a:avLst/>
        </a:prstGeom>
      </xdr:spPr>
    </xdr:pic>
    <xdr:clientData/>
  </xdr:oneCellAnchor>
  <xdr:oneCellAnchor>
    <xdr:from>
      <xdr:col>5</xdr:col>
      <xdr:colOff>737900</xdr:colOff>
      <xdr:row>25</xdr:row>
      <xdr:rowOff>41241</xdr:rowOff>
    </xdr:from>
    <xdr:ext cx="653277" cy="1868489"/>
    <xdr:pic>
      <xdr:nvPicPr>
        <xdr:cNvPr id="196" name="image108.png">
          <a:extLst>
            <a:ext uri="{FF2B5EF4-FFF2-40B4-BE49-F238E27FC236}">
              <a16:creationId xmlns:a16="http://schemas.microsoft.com/office/drawing/2014/main" id="{00000000-0008-0000-17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9600" y="5286341"/>
          <a:ext cx="653277" cy="1868489"/>
        </a:xfrm>
        <a:prstGeom prst="rect">
          <a:avLst/>
        </a:prstGeom>
      </xdr:spPr>
    </xdr:pic>
    <xdr:clientData/>
  </xdr:oneCellAnchor>
  <xdr:oneCellAnchor>
    <xdr:from>
      <xdr:col>5</xdr:col>
      <xdr:colOff>2559520</xdr:colOff>
      <xdr:row>6</xdr:row>
      <xdr:rowOff>138357</xdr:rowOff>
    </xdr:from>
    <xdr:ext cx="1607516" cy="1607790"/>
    <xdr:pic>
      <xdr:nvPicPr>
        <xdr:cNvPr id="197" name="image109.jpeg">
          <a:extLst>
            <a:ext uri="{FF2B5EF4-FFF2-40B4-BE49-F238E27FC236}">
              <a16:creationId xmlns:a16="http://schemas.microsoft.com/office/drawing/2014/main" id="{00000000-0008-0000-17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1220" y="2487857"/>
          <a:ext cx="1607516" cy="1607790"/>
        </a:xfrm>
        <a:prstGeom prst="rect">
          <a:avLst/>
        </a:prstGeom>
      </xdr:spPr>
    </xdr:pic>
    <xdr:clientData/>
  </xdr:oneCellAnchor>
  <xdr:oneCellAnchor>
    <xdr:from>
      <xdr:col>5</xdr:col>
      <xdr:colOff>2255278</xdr:colOff>
      <xdr:row>30</xdr:row>
      <xdr:rowOff>141193</xdr:rowOff>
    </xdr:from>
    <xdr:ext cx="1879727" cy="660156"/>
    <xdr:pic>
      <xdr:nvPicPr>
        <xdr:cNvPr id="198" name="image110.png">
          <a:extLst>
            <a:ext uri="{FF2B5EF4-FFF2-40B4-BE49-F238E27FC236}">
              <a16:creationId xmlns:a16="http://schemas.microsoft.com/office/drawing/2014/main" id="{00000000-0008-0000-17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6978" y="6148293"/>
          <a:ext cx="1879727" cy="660156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740785</xdr:colOff>
      <xdr:row>0</xdr:row>
      <xdr:rowOff>303656</xdr:rowOff>
    </xdr:from>
    <xdr:ext cx="527957" cy="299425"/>
    <xdr:pic>
      <xdr:nvPicPr>
        <xdr:cNvPr id="212" name="image113.png">
          <a:extLst>
            <a:ext uri="{FF2B5EF4-FFF2-40B4-BE49-F238E27FC236}">
              <a16:creationId xmlns:a16="http://schemas.microsoft.com/office/drawing/2014/main" id="{00000000-0008-0000-18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4735" y="303656"/>
          <a:ext cx="527957" cy="299425"/>
        </a:xfrm>
        <a:prstGeom prst="rect">
          <a:avLst/>
        </a:prstGeom>
      </xdr:spPr>
    </xdr:pic>
    <xdr:clientData/>
  </xdr:oneCellAnchor>
  <xdr:oneCellAnchor>
    <xdr:from>
      <xdr:col>0</xdr:col>
      <xdr:colOff>752932</xdr:colOff>
      <xdr:row>0</xdr:row>
      <xdr:rowOff>162032</xdr:rowOff>
    </xdr:from>
    <xdr:ext cx="4638218" cy="734439"/>
    <xdr:pic>
      <xdr:nvPicPr>
        <xdr:cNvPr id="213" name="image114.png">
          <a:extLst>
            <a:ext uri="{FF2B5EF4-FFF2-40B4-BE49-F238E27FC236}">
              <a16:creationId xmlns:a16="http://schemas.microsoft.com/office/drawing/2014/main" id="{00000000-0008-0000-18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932" y="162032"/>
          <a:ext cx="4638218" cy="73443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252899</xdr:rowOff>
    </xdr:from>
    <xdr:ext cx="504748" cy="314357"/>
    <xdr:pic>
      <xdr:nvPicPr>
        <xdr:cNvPr id="214" name="image115.jpeg">
          <a:extLst>
            <a:ext uri="{FF2B5EF4-FFF2-40B4-BE49-F238E27FC236}">
              <a16:creationId xmlns:a16="http://schemas.microsoft.com/office/drawing/2014/main" id="{00000000-0008-0000-18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4748" cy="31435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485942</xdr:colOff>
      <xdr:row>0</xdr:row>
      <xdr:rowOff>195653</xdr:rowOff>
    </xdr:from>
    <xdr:ext cx="717090" cy="455476"/>
    <xdr:pic>
      <xdr:nvPicPr>
        <xdr:cNvPr id="17" name="image5.jpe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7090" cy="455476"/>
        </a:xfrm>
        <a:prstGeom prst="rect">
          <a:avLst/>
        </a:prstGeom>
      </xdr:spPr>
    </xdr:pic>
    <xdr:clientData/>
  </xdr:oneCellAnchor>
  <xdr:oneCellAnchor>
    <xdr:from>
      <xdr:col>5</xdr:col>
      <xdr:colOff>448433</xdr:colOff>
      <xdr:row>2</xdr:row>
      <xdr:rowOff>208258</xdr:rowOff>
    </xdr:from>
    <xdr:ext cx="1406737" cy="1836376"/>
    <xdr:pic>
      <xdr:nvPicPr>
        <xdr:cNvPr id="18" name="image12.jpe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6593" y="1313158"/>
          <a:ext cx="1406737" cy="1836376"/>
        </a:xfrm>
        <a:prstGeom prst="rect">
          <a:avLst/>
        </a:prstGeom>
      </xdr:spPr>
    </xdr:pic>
    <xdr:clientData/>
  </xdr:oneCellAnchor>
  <xdr:oneCellAnchor>
    <xdr:from>
      <xdr:col>5</xdr:col>
      <xdr:colOff>1965350</xdr:colOff>
      <xdr:row>0</xdr:row>
      <xdr:rowOff>248640</xdr:rowOff>
    </xdr:from>
    <xdr:ext cx="609089" cy="386638"/>
    <xdr:pic>
      <xdr:nvPicPr>
        <xdr:cNvPr id="19" name="image7.pn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9089" cy="386638"/>
        </a:xfrm>
        <a:prstGeom prst="rect">
          <a:avLst/>
        </a:prstGeom>
      </xdr:spPr>
    </xdr:pic>
    <xdr:clientData/>
  </xdr:oneCellAnchor>
  <xdr:absoluteAnchor>
    <xdr:pos x="4694224" y="3349143"/>
    <xdr:ext cx="1769257" cy="1749995"/>
    <xdr:pic>
      <xdr:nvPicPr>
        <xdr:cNvPr id="20" name="image13.jpe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224" y="3349143"/>
          <a:ext cx="1769257" cy="1749995"/>
        </a:xfrm>
        <a:prstGeom prst="rect">
          <a:avLst/>
        </a:prstGeom>
      </xdr:spPr>
    </xdr:pic>
    <xdr:clientData/>
  </xdr:absoluteAnchor>
  <xdr:absoluteAnchor>
    <xdr:pos x="5039093" y="5374462"/>
    <xdr:ext cx="826642" cy="1875827"/>
    <xdr:pic>
      <xdr:nvPicPr>
        <xdr:cNvPr id="21" name="image14.jpe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093" y="5374462"/>
          <a:ext cx="826642" cy="1875827"/>
        </a:xfrm>
        <a:prstGeom prst="rect">
          <a:avLst/>
        </a:prstGeom>
      </xdr:spPr>
    </xdr:pic>
    <xdr:clientData/>
  </xdr:absoluteAnchor>
  <xdr:absoluteAnchor>
    <xdr:pos x="6388127" y="5931600"/>
    <xdr:ext cx="1517813" cy="1068766"/>
    <xdr:pic>
      <xdr:nvPicPr>
        <xdr:cNvPr id="22" name="image15.jpe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8127" y="5931600"/>
          <a:ext cx="1517813" cy="1068766"/>
        </a:xfrm>
        <a:prstGeom prst="rect">
          <a:avLst/>
        </a:prstGeom>
      </xdr:spPr>
    </xdr:pic>
    <xdr:clientData/>
  </xdr:absoluteAnchor>
  <xdr:oneCellAnchor>
    <xdr:from>
      <xdr:col>2</xdr:col>
      <xdr:colOff>191042</xdr:colOff>
      <xdr:row>0</xdr:row>
      <xdr:rowOff>99227</xdr:rowOff>
    </xdr:from>
    <xdr:ext cx="3620627" cy="681530"/>
    <xdr:pic>
      <xdr:nvPicPr>
        <xdr:cNvPr id="23" name="image6.pn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20627" cy="68153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531129</xdr:colOff>
      <xdr:row>2</xdr:row>
      <xdr:rowOff>237662</xdr:rowOff>
    </xdr:from>
    <xdr:ext cx="1413835" cy="1666403"/>
    <xdr:pic>
      <xdr:nvPicPr>
        <xdr:cNvPr id="24" name="image16.jpeg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5129" y="1291762"/>
          <a:ext cx="1413835" cy="1666403"/>
        </a:xfrm>
        <a:prstGeom prst="rect">
          <a:avLst/>
        </a:prstGeom>
      </xdr:spPr>
    </xdr:pic>
    <xdr:clientData/>
  </xdr:oneCellAnchor>
  <xdr:absoluteAnchor>
    <xdr:pos x="4410889" y="3200097"/>
    <xdr:ext cx="1262682" cy="1282452"/>
    <xdr:pic>
      <xdr:nvPicPr>
        <xdr:cNvPr id="25" name="image17.jpeg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62682" cy="1282452"/>
        </a:xfrm>
        <a:prstGeom prst="rect">
          <a:avLst/>
        </a:prstGeom>
      </xdr:spPr>
    </xdr:pic>
    <xdr:clientData/>
  </xdr:absoluteAnchor>
  <xdr:absoluteAnchor>
    <xdr:pos x="4674108" y="4962214"/>
    <xdr:ext cx="975260" cy="1393637"/>
    <xdr:pic>
      <xdr:nvPicPr>
        <xdr:cNvPr id="26" name="image18.png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5260" cy="1393637"/>
        </a:xfrm>
        <a:prstGeom prst="rect">
          <a:avLst/>
        </a:prstGeom>
      </xdr:spPr>
    </xdr:pic>
    <xdr:clientData/>
  </xdr:absoluteAnchor>
  <xdr:absoluteAnchor>
    <xdr:pos x="4370787" y="7079384"/>
    <xdr:ext cx="1435998" cy="1234813"/>
    <xdr:pic>
      <xdr:nvPicPr>
        <xdr:cNvPr id="27" name="image19.png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35998" cy="1234813"/>
        </a:xfrm>
        <a:prstGeom prst="rect">
          <a:avLst/>
        </a:prstGeom>
      </xdr:spPr>
    </xdr:pic>
    <xdr:clientData/>
  </xdr:absoluteAnchor>
  <xdr:oneCellAnchor>
    <xdr:from>
      <xdr:col>0</xdr:col>
      <xdr:colOff>439318</xdr:colOff>
      <xdr:row>0</xdr:row>
      <xdr:rowOff>231837</xdr:rowOff>
    </xdr:from>
    <xdr:ext cx="633704" cy="402513"/>
    <xdr:pic>
      <xdr:nvPicPr>
        <xdr:cNvPr id="28" name="image5.jpeg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18" y="231837"/>
          <a:ext cx="633704" cy="402513"/>
        </a:xfrm>
        <a:prstGeom prst="rect">
          <a:avLst/>
        </a:prstGeom>
      </xdr:spPr>
    </xdr:pic>
    <xdr:clientData/>
  </xdr:oneCellAnchor>
  <xdr:oneCellAnchor>
    <xdr:from>
      <xdr:col>2</xdr:col>
      <xdr:colOff>105346</xdr:colOff>
      <xdr:row>0</xdr:row>
      <xdr:rowOff>111878</xdr:rowOff>
    </xdr:from>
    <xdr:ext cx="4409503" cy="602281"/>
    <xdr:grpSp>
      <xdr:nvGrpSpPr>
        <xdr:cNvPr id="29" name="Group 29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pSpPr/>
      </xdr:nvGrpSpPr>
      <xdr:grpSpPr>
        <a:xfrm>
          <a:off x="1634104" y="111878"/>
          <a:ext cx="4409503" cy="602281"/>
          <a:chOff x="657225" y="381000"/>
          <a:chExt cx="4409503" cy="602281"/>
        </a:xfrm>
      </xdr:grpSpPr>
      <xdr:pic>
        <xdr:nvPicPr>
          <xdr:cNvPr id="30" name="image7.png">
            <a:extLst>
              <a:ext uri="{FF2B5EF4-FFF2-40B4-BE49-F238E27FC236}">
                <a16:creationId xmlns:a16="http://schemas.microsoft.com/office/drawing/2014/main" id="{00000000-0008-0000-04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92205" y="564397"/>
            <a:ext cx="674523" cy="400050"/>
          </a:xfrm>
          <a:prstGeom prst="rect">
            <a:avLst/>
          </a:prstGeom>
        </xdr:spPr>
      </xdr:pic>
      <xdr:pic>
        <xdr:nvPicPr>
          <xdr:cNvPr id="31" name="image6.png">
            <a:extLst>
              <a:ext uri="{FF2B5EF4-FFF2-40B4-BE49-F238E27FC236}">
                <a16:creationId xmlns:a16="http://schemas.microsoft.com/office/drawing/2014/main" id="{00000000-0008-0000-04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7225" y="381000"/>
            <a:ext cx="3199620" cy="602281"/>
          </a:xfrm>
          <a:prstGeom prst="rect">
            <a:avLst/>
          </a:prstGeom>
        </xdr:spPr>
      </xdr:pic>
    </xdr:grp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12554" y="4582555"/>
    <xdr:ext cx="998624" cy="1844939"/>
    <xdr:pic>
      <xdr:nvPicPr>
        <xdr:cNvPr id="32" name="image20.jpe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2554" y="4582555"/>
          <a:ext cx="998624" cy="1844939"/>
        </a:xfrm>
        <a:prstGeom prst="rect">
          <a:avLst/>
        </a:prstGeom>
      </xdr:spPr>
    </xdr:pic>
    <xdr:clientData/>
  </xdr:absoluteAnchor>
  <xdr:absoluteAnchor>
    <xdr:pos x="5472800" y="4875646"/>
    <xdr:ext cx="1436824" cy="1282329"/>
    <xdr:pic>
      <xdr:nvPicPr>
        <xdr:cNvPr id="33" name="image21.jpe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2800" y="4875646"/>
          <a:ext cx="1436824" cy="1282329"/>
        </a:xfrm>
        <a:prstGeom prst="rect">
          <a:avLst/>
        </a:prstGeom>
      </xdr:spPr>
    </xdr:pic>
    <xdr:clientData/>
  </xdr:absoluteAnchor>
  <xdr:oneCellAnchor>
    <xdr:from>
      <xdr:col>0</xdr:col>
      <xdr:colOff>163921</xdr:colOff>
      <xdr:row>0</xdr:row>
      <xdr:rowOff>226230</xdr:rowOff>
    </xdr:from>
    <xdr:ext cx="592019" cy="376033"/>
    <xdr:pic>
      <xdr:nvPicPr>
        <xdr:cNvPr id="34" name="image5.jpe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921" y="226230"/>
          <a:ext cx="592019" cy="376033"/>
        </a:xfrm>
        <a:prstGeom prst="rect">
          <a:avLst/>
        </a:prstGeom>
      </xdr:spPr>
    </xdr:pic>
    <xdr:clientData/>
  </xdr:oneCellAnchor>
  <xdr:oneCellAnchor>
    <xdr:from>
      <xdr:col>5</xdr:col>
      <xdr:colOff>559219</xdr:colOff>
      <xdr:row>2</xdr:row>
      <xdr:rowOff>213212</xdr:rowOff>
    </xdr:from>
    <xdr:ext cx="1703705" cy="3333750"/>
    <xdr:grpSp>
      <xdr:nvGrpSpPr>
        <xdr:cNvPr id="35" name="Group 3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GrpSpPr/>
      </xdr:nvGrpSpPr>
      <xdr:grpSpPr>
        <a:xfrm>
          <a:off x="3537689" y="1119134"/>
          <a:ext cx="1703705" cy="3333750"/>
          <a:chOff x="0" y="0"/>
          <a:chExt cx="1703705" cy="3333750"/>
        </a:xfrm>
      </xdr:grpSpPr>
      <xdr:pic>
        <xdr:nvPicPr>
          <xdr:cNvPr id="36" name="image22.jpeg">
            <a:extLst>
              <a:ext uri="{FF2B5EF4-FFF2-40B4-BE49-F238E27FC236}">
                <a16:creationId xmlns:a16="http://schemas.microsoft.com/office/drawing/2014/main" id="{00000000-0008-0000-05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49" y="0"/>
            <a:ext cx="1218477" cy="1563249"/>
          </a:xfrm>
          <a:prstGeom prst="rect">
            <a:avLst/>
          </a:prstGeom>
        </xdr:spPr>
      </xdr:pic>
      <xdr:pic>
        <xdr:nvPicPr>
          <xdr:cNvPr id="37" name="image23.jpeg">
            <a:extLst>
              <a:ext uri="{FF2B5EF4-FFF2-40B4-BE49-F238E27FC236}">
                <a16:creationId xmlns:a16="http://schemas.microsoft.com/office/drawing/2014/main" id="{00000000-0008-0000-05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567466"/>
            <a:ext cx="1703463" cy="1765973"/>
          </a:xfrm>
          <a:prstGeom prst="rect">
            <a:avLst/>
          </a:prstGeom>
        </xdr:spPr>
      </xdr:pic>
    </xdr:grpSp>
    <xdr:clientData/>
  </xdr:oneCellAnchor>
  <xdr:oneCellAnchor>
    <xdr:from>
      <xdr:col>2</xdr:col>
      <xdr:colOff>191917</xdr:colOff>
      <xdr:row>0</xdr:row>
      <xdr:rowOff>79949</xdr:rowOff>
    </xdr:from>
    <xdr:ext cx="4789658" cy="739201"/>
    <xdr:grpSp>
      <xdr:nvGrpSpPr>
        <xdr:cNvPr id="38" name="Group 38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GrpSpPr/>
      </xdr:nvGrpSpPr>
      <xdr:grpSpPr>
        <a:xfrm>
          <a:off x="1248782" y="79949"/>
          <a:ext cx="4789658" cy="739201"/>
          <a:chOff x="0" y="0"/>
          <a:chExt cx="3533140" cy="563245"/>
        </a:xfrm>
      </xdr:grpSpPr>
      <xdr:pic>
        <xdr:nvPicPr>
          <xdr:cNvPr id="39" name="image6.png">
            <a:extLst>
              <a:ext uri="{FF2B5EF4-FFF2-40B4-BE49-F238E27FC236}">
                <a16:creationId xmlns:a16="http://schemas.microsoft.com/office/drawing/2014/main" id="{00000000-0008-0000-05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989115" cy="562658"/>
          </a:xfrm>
          <a:prstGeom prst="rect">
            <a:avLst/>
          </a:prstGeom>
        </xdr:spPr>
      </xdr:pic>
      <xdr:pic>
        <xdr:nvPicPr>
          <xdr:cNvPr id="40" name="image24.png">
            <a:extLst>
              <a:ext uri="{FF2B5EF4-FFF2-40B4-BE49-F238E27FC236}">
                <a16:creationId xmlns:a16="http://schemas.microsoft.com/office/drawing/2014/main" id="{00000000-0008-0000-05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30123" y="134173"/>
            <a:ext cx="502852" cy="319201"/>
          </a:xfrm>
          <a:prstGeom prst="rect">
            <a:avLst/>
          </a:prstGeom>
        </xdr:spPr>
      </xdr:pic>
    </xdr:grp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1306764</xdr:colOff>
      <xdr:row>2</xdr:row>
      <xdr:rowOff>126007</xdr:rowOff>
    </xdr:from>
    <xdr:ext cx="1369495" cy="1669504"/>
    <xdr:pic>
      <xdr:nvPicPr>
        <xdr:cNvPr id="41" name="image25.jpeg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914" y="1145182"/>
          <a:ext cx="1369495" cy="1669504"/>
        </a:xfrm>
        <a:prstGeom prst="rect">
          <a:avLst/>
        </a:prstGeom>
      </xdr:spPr>
    </xdr:pic>
    <xdr:clientData/>
  </xdr:oneCellAnchor>
  <xdr:absoluteAnchor>
    <xdr:pos x="5303139" y="4711446"/>
    <xdr:ext cx="783760" cy="1842172"/>
    <xdr:pic>
      <xdr:nvPicPr>
        <xdr:cNvPr id="42" name="image26.jpe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139" y="4711446"/>
          <a:ext cx="783760" cy="1842172"/>
        </a:xfrm>
        <a:prstGeom prst="rect">
          <a:avLst/>
        </a:prstGeom>
      </xdr:spPr>
    </xdr:pic>
    <xdr:clientData/>
  </xdr:absoluteAnchor>
  <xdr:absoluteAnchor>
    <xdr:pos x="5066525" y="2941015"/>
    <xdr:ext cx="1729519" cy="1521231"/>
    <xdr:pic>
      <xdr:nvPicPr>
        <xdr:cNvPr id="43" name="image27.jpeg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6525" y="2941015"/>
          <a:ext cx="1729519" cy="1521231"/>
        </a:xfrm>
        <a:prstGeom prst="rect">
          <a:avLst/>
        </a:prstGeom>
      </xdr:spPr>
    </xdr:pic>
    <xdr:clientData/>
  </xdr:absoluteAnchor>
  <xdr:absoluteAnchor>
    <xdr:pos x="5083683" y="6851980"/>
    <xdr:ext cx="1397889" cy="973822"/>
    <xdr:pic>
      <xdr:nvPicPr>
        <xdr:cNvPr id="44" name="image28.jpeg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3683" y="6851980"/>
          <a:ext cx="1397889" cy="973822"/>
        </a:xfrm>
        <a:prstGeom prst="rect">
          <a:avLst/>
        </a:prstGeom>
      </xdr:spPr>
    </xdr:pic>
    <xdr:clientData/>
  </xdr:absoluteAnchor>
  <xdr:oneCellAnchor>
    <xdr:from>
      <xdr:col>0</xdr:col>
      <xdr:colOff>475767</xdr:colOff>
      <xdr:row>0</xdr:row>
      <xdr:rowOff>192949</xdr:rowOff>
    </xdr:from>
    <xdr:ext cx="667063" cy="423700"/>
    <xdr:pic>
      <xdr:nvPicPr>
        <xdr:cNvPr id="45" name="image5.jpeg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7063" cy="423700"/>
        </a:xfrm>
        <a:prstGeom prst="rect">
          <a:avLst/>
        </a:prstGeom>
      </xdr:spPr>
    </xdr:pic>
    <xdr:clientData/>
  </xdr:oneCellAnchor>
  <xdr:oneCellAnchor>
    <xdr:from>
      <xdr:col>2</xdr:col>
      <xdr:colOff>197510</xdr:colOff>
      <xdr:row>0</xdr:row>
      <xdr:rowOff>90754</xdr:rowOff>
    </xdr:from>
    <xdr:ext cx="3368027" cy="633983"/>
    <xdr:pic>
      <xdr:nvPicPr>
        <xdr:cNvPr id="46" name="image6.png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68027" cy="633983"/>
        </a:xfrm>
        <a:prstGeom prst="rect">
          <a:avLst/>
        </a:prstGeom>
      </xdr:spPr>
    </xdr:pic>
    <xdr:clientData/>
  </xdr:oneCellAnchor>
  <xdr:oneCellAnchor>
    <xdr:from>
      <xdr:col>6</xdr:col>
      <xdr:colOff>1831848</xdr:colOff>
      <xdr:row>0</xdr:row>
      <xdr:rowOff>229743</xdr:rowOff>
    </xdr:from>
    <xdr:ext cx="566595" cy="359662"/>
    <xdr:pic>
      <xdr:nvPicPr>
        <xdr:cNvPr id="47" name="image7.png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6595" cy="359662"/>
        </a:xfrm>
        <a:prstGeom prst="rect">
          <a:avLst/>
        </a:prstGeom>
      </xdr:spPr>
    </xdr:pic>
    <xdr:clientData/>
  </xdr:oneCellAnchor>
  <xdr:oneCellAnchor>
    <xdr:from>
      <xdr:col>6</xdr:col>
      <xdr:colOff>1314684</xdr:colOff>
      <xdr:row>50</xdr:row>
      <xdr:rowOff>139745</xdr:rowOff>
    </xdr:from>
    <xdr:ext cx="1363495" cy="1669975"/>
    <xdr:pic>
      <xdr:nvPicPr>
        <xdr:cNvPr id="48" name="image29.jpeg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63495" cy="1669975"/>
        </a:xfrm>
        <a:prstGeom prst="rect">
          <a:avLst/>
        </a:prstGeom>
      </xdr:spPr>
    </xdr:pic>
    <xdr:clientData/>
  </xdr:oneCellAnchor>
  <xdr:absoluteAnchor>
    <xdr:pos x="4575124" y="11381432"/>
    <xdr:ext cx="1776589" cy="1335923"/>
    <xdr:pic>
      <xdr:nvPicPr>
        <xdr:cNvPr id="49" name="image30.png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5124" y="11381432"/>
          <a:ext cx="1776589" cy="1335923"/>
        </a:xfrm>
        <a:prstGeom prst="rect">
          <a:avLst/>
        </a:prstGeom>
      </xdr:spPr>
    </xdr:pic>
    <xdr:clientData/>
  </xdr:absoluteAnchor>
  <xdr:absoluteAnchor>
    <xdr:pos x="5128771" y="13033940"/>
    <xdr:ext cx="1038955" cy="1625087"/>
    <xdr:pic>
      <xdr:nvPicPr>
        <xdr:cNvPr id="50" name="image31.png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771" y="13033940"/>
          <a:ext cx="1038955" cy="1625087"/>
        </a:xfrm>
        <a:prstGeom prst="rect">
          <a:avLst/>
        </a:prstGeom>
      </xdr:spPr>
    </xdr:pic>
    <xdr:clientData/>
  </xdr:absoluteAnchor>
  <xdr:absoluteAnchor>
    <xdr:pos x="4888294" y="14984032"/>
    <xdr:ext cx="1692364" cy="1379651"/>
    <xdr:pic>
      <xdr:nvPicPr>
        <xdr:cNvPr id="51" name="image32.png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294" y="14984032"/>
          <a:ext cx="1692364" cy="1379651"/>
        </a:xfrm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423798</xdr:colOff>
      <xdr:row>0</xdr:row>
      <xdr:rowOff>186200</xdr:rowOff>
    </xdr:from>
    <xdr:ext cx="625372" cy="397219"/>
    <xdr:pic>
      <xdr:nvPicPr>
        <xdr:cNvPr id="52" name="image5.jpeg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5372" cy="397219"/>
        </a:xfrm>
        <a:prstGeom prst="rect">
          <a:avLst/>
        </a:prstGeom>
      </xdr:spPr>
    </xdr:pic>
    <xdr:clientData/>
  </xdr:oneCellAnchor>
  <xdr:absoluteAnchor>
    <xdr:pos x="4344034" y="3745865"/>
    <xdr:ext cx="1127544" cy="2093810"/>
    <xdr:pic>
      <xdr:nvPicPr>
        <xdr:cNvPr id="53" name="image33.jpeg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4034" y="3745865"/>
          <a:ext cx="1127544" cy="2093810"/>
        </a:xfrm>
        <a:prstGeom prst="rect">
          <a:avLst/>
        </a:prstGeom>
      </xdr:spPr>
    </xdr:pic>
    <xdr:clientData/>
  </xdr:absoluteAnchor>
  <xdr:absoluteAnchor>
    <xdr:pos x="6381918" y="4115816"/>
    <xdr:ext cx="1400388" cy="1279410"/>
    <xdr:pic>
      <xdr:nvPicPr>
        <xdr:cNvPr id="54" name="image34.jpeg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918" y="4115816"/>
          <a:ext cx="1400388" cy="1279410"/>
        </a:xfrm>
        <a:prstGeom prst="rect">
          <a:avLst/>
        </a:prstGeom>
      </xdr:spPr>
    </xdr:pic>
    <xdr:clientData/>
  </xdr:absoluteAnchor>
  <xdr:oneCellAnchor>
    <xdr:from>
      <xdr:col>5</xdr:col>
      <xdr:colOff>436532</xdr:colOff>
      <xdr:row>3</xdr:row>
      <xdr:rowOff>9016</xdr:rowOff>
    </xdr:from>
    <xdr:ext cx="1411053" cy="1765815"/>
    <xdr:pic>
      <xdr:nvPicPr>
        <xdr:cNvPr id="55" name="image35.jpeg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2652" y="1327276"/>
          <a:ext cx="1411053" cy="1765815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0</xdr:row>
      <xdr:rowOff>84582</xdr:rowOff>
    </xdr:from>
    <xdr:ext cx="3698240" cy="594360"/>
    <xdr:grpSp>
      <xdr:nvGrpSpPr>
        <xdr:cNvPr id="56" name="Group 56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GrpSpPr/>
      </xdr:nvGrpSpPr>
      <xdr:grpSpPr>
        <a:xfrm>
          <a:off x="1311828" y="84201"/>
          <a:ext cx="3698240" cy="594360"/>
          <a:chOff x="0" y="0"/>
          <a:chExt cx="3698240" cy="594360"/>
        </a:xfrm>
      </xdr:grpSpPr>
      <xdr:pic>
        <xdr:nvPicPr>
          <xdr:cNvPr id="57" name="image6.png">
            <a:extLst>
              <a:ext uri="{FF2B5EF4-FFF2-40B4-BE49-F238E27FC236}">
                <a16:creationId xmlns:a16="http://schemas.microsoft.com/office/drawing/2014/main" id="{00000000-0008-0000-07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3157524" cy="594359"/>
          </a:xfrm>
          <a:prstGeom prst="rect">
            <a:avLst/>
          </a:prstGeom>
        </xdr:spPr>
      </xdr:pic>
      <xdr:pic>
        <xdr:nvPicPr>
          <xdr:cNvPr id="58" name="image7.png">
            <a:extLst>
              <a:ext uri="{FF2B5EF4-FFF2-40B4-BE49-F238E27FC236}">
                <a16:creationId xmlns:a16="http://schemas.microsoft.com/office/drawing/2014/main" id="{00000000-0008-0000-07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66871" y="130301"/>
            <a:ext cx="531177" cy="337184"/>
          </a:xfrm>
          <a:prstGeom prst="rect">
            <a:avLst/>
          </a:prstGeom>
        </xdr:spPr>
      </xdr:pic>
    </xdr:grpSp>
    <xdr:clientData/>
  </xdr:oneCellAnchor>
  <xdr:absoluteAnchor>
    <xdr:pos x="5215255" y="1214450"/>
    <xdr:ext cx="1784438" cy="1959673"/>
    <xdr:pic>
      <xdr:nvPicPr>
        <xdr:cNvPr id="59" name="image36.jpeg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5255" y="1214450"/>
          <a:ext cx="1784438" cy="1959673"/>
        </a:xfrm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468782</xdr:colOff>
      <xdr:row>0</xdr:row>
      <xdr:rowOff>186548</xdr:rowOff>
    </xdr:from>
    <xdr:ext cx="667063" cy="423701"/>
    <xdr:pic>
      <xdr:nvPicPr>
        <xdr:cNvPr id="60" name="image5.jpeg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7063" cy="423701"/>
        </a:xfrm>
        <a:prstGeom prst="rect">
          <a:avLst/>
        </a:prstGeom>
      </xdr:spPr>
    </xdr:pic>
    <xdr:clientData/>
  </xdr:oneCellAnchor>
  <xdr:oneCellAnchor>
    <xdr:from>
      <xdr:col>5</xdr:col>
      <xdr:colOff>515249</xdr:colOff>
      <xdr:row>2</xdr:row>
      <xdr:rowOff>240141</xdr:rowOff>
    </xdr:from>
    <xdr:ext cx="1454362" cy="1915241"/>
    <xdr:pic>
      <xdr:nvPicPr>
        <xdr:cNvPr id="61" name="image37.jpeg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3649" y="1256141"/>
          <a:ext cx="1454362" cy="1915241"/>
        </a:xfrm>
        <a:prstGeom prst="rect">
          <a:avLst/>
        </a:prstGeom>
      </xdr:spPr>
    </xdr:pic>
    <xdr:clientData/>
  </xdr:oneCellAnchor>
  <xdr:oneCellAnchor>
    <xdr:from>
      <xdr:col>2</xdr:col>
      <xdr:colOff>191414</xdr:colOff>
      <xdr:row>0</xdr:row>
      <xdr:rowOff>90754</xdr:rowOff>
    </xdr:from>
    <xdr:ext cx="3368027" cy="633983"/>
    <xdr:pic>
      <xdr:nvPicPr>
        <xdr:cNvPr id="62" name="image6.png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68027" cy="633983"/>
        </a:xfrm>
        <a:prstGeom prst="rect">
          <a:avLst/>
        </a:prstGeom>
      </xdr:spPr>
    </xdr:pic>
    <xdr:clientData/>
  </xdr:oneCellAnchor>
  <xdr:oneCellAnchor>
    <xdr:from>
      <xdr:col>5</xdr:col>
      <xdr:colOff>1799844</xdr:colOff>
      <xdr:row>0</xdr:row>
      <xdr:rowOff>229743</xdr:rowOff>
    </xdr:from>
    <xdr:ext cx="566595" cy="359663"/>
    <xdr:pic>
      <xdr:nvPicPr>
        <xdr:cNvPr id="63" name="image7.png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6595" cy="359663"/>
        </a:xfrm>
        <a:prstGeom prst="rect">
          <a:avLst/>
        </a:prstGeom>
      </xdr:spPr>
    </xdr:pic>
    <xdr:clientData/>
  </xdr:oneCellAnchor>
  <xdr:absoluteAnchor>
    <xdr:pos x="3833977" y="3402710"/>
    <xdr:ext cx="2019503" cy="1786115"/>
    <xdr:pic>
      <xdr:nvPicPr>
        <xdr:cNvPr id="64" name="image38.jpeg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19503" cy="1786115"/>
        </a:xfrm>
        <a:prstGeom prst="rect">
          <a:avLst/>
        </a:prstGeom>
      </xdr:spPr>
    </xdr:pic>
    <xdr:clientData/>
  </xdr:absoluteAnchor>
  <xdr:absoluteAnchor>
    <xdr:pos x="4212755" y="5435422"/>
    <xdr:ext cx="965986" cy="2185745"/>
    <xdr:pic>
      <xdr:nvPicPr>
        <xdr:cNvPr id="65" name="image39.jpeg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5986" cy="2185745"/>
        </a:xfrm>
        <a:prstGeom prst="rect">
          <a:avLst/>
        </a:prstGeom>
      </xdr:spPr>
    </xdr:pic>
    <xdr:clientData/>
  </xdr:absoluteAnchor>
  <xdr:absoluteAnchor>
    <xdr:pos x="3916552" y="7794574"/>
    <xdr:ext cx="1627170" cy="1158240"/>
    <xdr:pic>
      <xdr:nvPicPr>
        <xdr:cNvPr id="66" name="image40.jpeg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27170" cy="1158240"/>
        </a:xfrm>
        <a:prstGeom prst="rect">
          <a:avLst/>
        </a:prstGeom>
      </xdr:spPr>
    </xdr:pic>
    <xdr:clientData/>
  </xdr:absoluteAnchor>
  <xdr:absoluteAnchor>
    <xdr:pos x="4229341" y="12819621"/>
    <xdr:ext cx="1735054" cy="1864855"/>
    <xdr:pic>
      <xdr:nvPicPr>
        <xdr:cNvPr id="71" name="image42.jpeg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341" y="12819621"/>
          <a:ext cx="1735054" cy="1864855"/>
        </a:xfrm>
        <a:prstGeom prst="rect">
          <a:avLst/>
        </a:prstGeom>
      </xdr:spPr>
    </xdr:pic>
    <xdr:clientData/>
  </xdr:absoluteAnchor>
  <xdr:absoluteAnchor>
    <xdr:pos x="4422424" y="14899817"/>
    <xdr:ext cx="1193896" cy="2212975"/>
    <xdr:pic>
      <xdr:nvPicPr>
        <xdr:cNvPr id="72" name="image43.jpeg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2424" y="14899817"/>
          <a:ext cx="1193896" cy="2212975"/>
        </a:xfrm>
        <a:prstGeom prst="rect">
          <a:avLst/>
        </a:prstGeom>
      </xdr:spPr>
    </xdr:pic>
    <xdr:clientData/>
  </xdr:absoluteAnchor>
  <xdr:absoluteAnchor>
    <xdr:pos x="4205287" y="17240669"/>
    <xdr:ext cx="1492312" cy="1321572"/>
    <xdr:pic>
      <xdr:nvPicPr>
        <xdr:cNvPr id="73" name="image44.jpeg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5287" y="17240669"/>
          <a:ext cx="1492312" cy="1321572"/>
        </a:xfrm>
        <a:prstGeom prst="rect">
          <a:avLst/>
        </a:prstGeom>
      </xdr:spPr>
    </xdr:pic>
    <xdr:clientData/>
  </xdr:absoluteAnchor>
  <xdr:twoCellAnchor editAs="oneCell">
    <xdr:from>
      <xdr:col>5</xdr:col>
      <xdr:colOff>423853</xdr:colOff>
      <xdr:row>54</xdr:row>
      <xdr:rowOff>175261</xdr:rowOff>
    </xdr:from>
    <xdr:to>
      <xdr:col>5</xdr:col>
      <xdr:colOff>2286000</xdr:colOff>
      <xdr:row>65</xdr:row>
      <xdr:rowOff>135446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0033" y="10568941"/>
          <a:ext cx="1862147" cy="2350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405866</xdr:colOff>
      <xdr:row>0</xdr:row>
      <xdr:rowOff>164766</xdr:rowOff>
    </xdr:from>
    <xdr:ext cx="575335" cy="365441"/>
    <xdr:pic>
      <xdr:nvPicPr>
        <xdr:cNvPr id="74" name="image5.jpeg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5335" cy="365441"/>
        </a:xfrm>
        <a:prstGeom prst="rect">
          <a:avLst/>
        </a:prstGeom>
      </xdr:spPr>
    </xdr:pic>
    <xdr:clientData/>
  </xdr:oneCellAnchor>
  <xdr:oneCellAnchor>
    <xdr:from>
      <xdr:col>2</xdr:col>
      <xdr:colOff>152692</xdr:colOff>
      <xdr:row>0</xdr:row>
      <xdr:rowOff>82892</xdr:rowOff>
    </xdr:from>
    <xdr:ext cx="3416935" cy="547370"/>
    <xdr:grpSp>
      <xdr:nvGrpSpPr>
        <xdr:cNvPr id="75" name="Group 75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GrpSpPr/>
      </xdr:nvGrpSpPr>
      <xdr:grpSpPr>
        <a:xfrm>
          <a:off x="1183638" y="82511"/>
          <a:ext cx="3416935" cy="547370"/>
          <a:chOff x="0" y="0"/>
          <a:chExt cx="3416935" cy="547370"/>
        </a:xfrm>
      </xdr:grpSpPr>
      <xdr:pic>
        <xdr:nvPicPr>
          <xdr:cNvPr id="76" name="image6.png">
            <a:extLst>
              <a:ext uri="{FF2B5EF4-FFF2-40B4-BE49-F238E27FC236}">
                <a16:creationId xmlns:a16="http://schemas.microsoft.com/office/drawing/2014/main" id="{00000000-0008-0000-0900-00004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904921" cy="546808"/>
          </a:xfrm>
          <a:prstGeom prst="rect">
            <a:avLst/>
          </a:prstGeom>
        </xdr:spPr>
      </xdr:pic>
      <xdr:pic>
        <xdr:nvPicPr>
          <xdr:cNvPr id="77" name="image45.png">
            <a:extLst>
              <a:ext uri="{FF2B5EF4-FFF2-40B4-BE49-F238E27FC236}">
                <a16:creationId xmlns:a16="http://schemas.microsoft.com/office/drawing/2014/main" id="{00000000-0008-0000-0900-00004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27769" y="119875"/>
            <a:ext cx="488683" cy="310210"/>
          </a:xfrm>
          <a:prstGeom prst="rect">
            <a:avLst/>
          </a:prstGeom>
        </xdr:spPr>
      </xdr:pic>
    </xdr:grpSp>
    <xdr:clientData/>
  </xdr:oneCellAnchor>
  <xdr:oneCellAnchor>
    <xdr:from>
      <xdr:col>5</xdr:col>
      <xdr:colOff>381715</xdr:colOff>
      <xdr:row>3</xdr:row>
      <xdr:rowOff>69179</xdr:rowOff>
    </xdr:from>
    <xdr:ext cx="1215650" cy="1613602"/>
    <xdr:pic>
      <xdr:nvPicPr>
        <xdr:cNvPr id="78" name="image46.jpeg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295" y="1273139"/>
          <a:ext cx="1215650" cy="1613602"/>
        </a:xfrm>
        <a:prstGeom prst="rect">
          <a:avLst/>
        </a:prstGeom>
      </xdr:spPr>
    </xdr:pic>
    <xdr:clientData/>
  </xdr:oneCellAnchor>
  <xdr:absoluteAnchor>
    <xdr:pos x="3468414" y="3225079"/>
    <xdr:ext cx="1303151" cy="1370773"/>
    <xdr:pic>
      <xdr:nvPicPr>
        <xdr:cNvPr id="79" name="image47.jpeg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8414" y="3225079"/>
          <a:ext cx="1303151" cy="1370773"/>
        </a:xfrm>
        <a:prstGeom prst="rect">
          <a:avLst/>
        </a:prstGeom>
      </xdr:spPr>
    </xdr:pic>
    <xdr:clientData/>
  </xdr:absoluteAnchor>
  <xdr:absoluteAnchor>
    <xdr:pos x="3737716" y="4915377"/>
    <xdr:ext cx="782186" cy="1624777"/>
    <xdr:pic>
      <xdr:nvPicPr>
        <xdr:cNvPr id="80" name="image48.jpeg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7716" y="4915377"/>
          <a:ext cx="782186" cy="1624777"/>
        </a:xfrm>
        <a:prstGeom prst="rect">
          <a:avLst/>
        </a:prstGeom>
      </xdr:spPr>
    </xdr:pic>
    <xdr:clientData/>
  </xdr:absoluteAnchor>
  <xdr:absoluteAnchor>
    <xdr:pos x="3512787" y="6863927"/>
    <xdr:ext cx="1138738" cy="1008099"/>
    <xdr:pic>
      <xdr:nvPicPr>
        <xdr:cNvPr id="81" name="image49.jpeg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787" y="6863927"/>
          <a:ext cx="1138738" cy="1008099"/>
        </a:xfrm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8"/>
  <sheetViews>
    <sheetView workbookViewId="0">
      <selection activeCell="B3" sqref="B3"/>
    </sheetView>
  </sheetViews>
  <sheetFormatPr defaultRowHeight="12.75"/>
  <cols>
    <col min="2" max="2" width="15.83203125" bestFit="1" customWidth="1"/>
  </cols>
  <sheetData>
    <row r="2" spans="2:13">
      <c r="B2" s="75" t="s">
        <v>138</v>
      </c>
      <c r="C2" s="76">
        <v>242.08</v>
      </c>
      <c r="K2">
        <v>89</v>
      </c>
      <c r="L2">
        <v>136</v>
      </c>
      <c r="M2" s="98">
        <f>L2/K2-1</f>
        <v>0.5280898876404494</v>
      </c>
    </row>
    <row r="3" spans="2:13">
      <c r="B3">
        <f>1+C2/100</f>
        <v>3.4208000000000003</v>
      </c>
      <c r="F3" t="s">
        <v>139</v>
      </c>
    </row>
    <row r="5" spans="2:13">
      <c r="D5">
        <f>136*1.78</f>
        <v>242.08</v>
      </c>
      <c r="J5" t="s">
        <v>143</v>
      </c>
    </row>
    <row r="6" spans="2:13">
      <c r="J6" s="100" t="s">
        <v>144</v>
      </c>
      <c r="K6" s="100" t="s">
        <v>141</v>
      </c>
      <c r="L6" s="100" t="s">
        <v>142</v>
      </c>
      <c r="M6" s="100" t="s">
        <v>145</v>
      </c>
    </row>
    <row r="7" spans="2:13">
      <c r="J7" s="99">
        <v>0.4</v>
      </c>
      <c r="K7" s="99">
        <v>0.35</v>
      </c>
      <c r="L7" s="99">
        <v>0.25</v>
      </c>
      <c r="M7" s="97">
        <f>236.25/I8-1</f>
        <v>1.3624999999999998</v>
      </c>
    </row>
    <row r="8" spans="2:13">
      <c r="I8">
        <v>100</v>
      </c>
      <c r="J8">
        <f>1.4</f>
        <v>1.4</v>
      </c>
      <c r="K8">
        <f>J8*1.35</f>
        <v>1.89</v>
      </c>
      <c r="L8">
        <f>K8*1.25</f>
        <v>2.3624999999999998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1"/>
  <sheetViews>
    <sheetView topLeftCell="A25" zoomScaleNormal="100" workbookViewId="0">
      <selection activeCell="A49" sqref="A49:F49"/>
    </sheetView>
  </sheetViews>
  <sheetFormatPr defaultRowHeight="12.75"/>
  <cols>
    <col min="1" max="1" width="7.83203125" customWidth="1"/>
    <col min="2" max="2" width="8" customWidth="1"/>
    <col min="3" max="5" width="11.33203125" bestFit="1" customWidth="1"/>
    <col min="6" max="6" width="77.33203125" customWidth="1"/>
    <col min="7" max="7" width="9.5" customWidth="1"/>
    <col min="8" max="8" width="0" hidden="1" customWidth="1"/>
    <col min="9" max="9" width="8.83203125" hidden="1" customWidth="1"/>
    <col min="10" max="10" width="4.1640625" hidden="1" customWidth="1"/>
    <col min="11" max="13" width="8.83203125" customWidth="1"/>
    <col min="14" max="14" width="8.83203125" hidden="1" customWidth="1"/>
    <col min="15" max="15" width="8.83203125" customWidth="1"/>
    <col min="16" max="16" width="0.1640625" hidden="1" customWidth="1"/>
    <col min="17" max="17" width="14.83203125" hidden="1" customWidth="1"/>
    <col min="18" max="18" width="12.5" hidden="1" customWidth="1"/>
  </cols>
  <sheetData>
    <row r="1" spans="1:18" ht="33" customHeight="1">
      <c r="A1" s="44"/>
      <c r="B1" s="44"/>
      <c r="C1" s="44"/>
      <c r="D1" s="44"/>
      <c r="E1" s="44"/>
      <c r="F1" s="113" t="s">
        <v>146</v>
      </c>
    </row>
    <row r="2" spans="1:18" ht="42" customHeight="1">
      <c r="A2" s="220" t="s">
        <v>57</v>
      </c>
      <c r="B2" s="220"/>
      <c r="C2" s="220"/>
      <c r="D2" s="220"/>
      <c r="E2" s="220"/>
      <c r="F2" s="221"/>
      <c r="N2">
        <f>data!B3</f>
        <v>3.4208000000000003</v>
      </c>
    </row>
    <row r="3" spans="1:18" ht="19.899999999999999" customHeight="1">
      <c r="A3" s="183" t="s">
        <v>58</v>
      </c>
      <c r="B3" s="184"/>
      <c r="C3" s="184"/>
      <c r="D3" s="184"/>
      <c r="E3" s="185"/>
      <c r="F3" s="139"/>
    </row>
    <row r="4" spans="1:18" ht="29.65" customHeight="1">
      <c r="A4" s="14" t="s">
        <v>33</v>
      </c>
      <c r="B4" s="15" t="s">
        <v>34</v>
      </c>
      <c r="C4" s="15" t="s">
        <v>35</v>
      </c>
      <c r="D4" s="15" t="s">
        <v>36</v>
      </c>
      <c r="E4" s="15" t="s">
        <v>37</v>
      </c>
      <c r="F4" s="139"/>
    </row>
    <row r="5" spans="1:18">
      <c r="A5" s="216">
        <v>200</v>
      </c>
      <c r="B5" s="17">
        <v>2.5</v>
      </c>
      <c r="C5" s="116">
        <f>ROUNDUP($N$2*P5,0)*0.6+H5</f>
        <v>1044.8</v>
      </c>
      <c r="D5" s="116">
        <f t="shared" ref="D5:E5" si="0">ROUNDUP($N$2*Q5,0)*0.6+I5</f>
        <v>1075.2</v>
      </c>
      <c r="E5" s="116">
        <f t="shared" si="0"/>
        <v>1107.2</v>
      </c>
      <c r="F5" s="139"/>
      <c r="H5">
        <v>653</v>
      </c>
      <c r="I5">
        <v>672</v>
      </c>
      <c r="J5">
        <v>692</v>
      </c>
      <c r="P5">
        <v>190.7</v>
      </c>
      <c r="Q5">
        <v>196.21299999999999</v>
      </c>
      <c r="R5">
        <v>202.084</v>
      </c>
    </row>
    <row r="6" spans="1:18">
      <c r="A6" s="217"/>
      <c r="B6" s="18">
        <v>5</v>
      </c>
      <c r="C6" s="116">
        <f t="shared" ref="C6:C46" si="1">ROUNDUP($N$2*P6,0)*0.6+H6</f>
        <v>1075.2</v>
      </c>
      <c r="D6" s="116">
        <f t="shared" ref="D6:D46" si="2">ROUNDUP($N$2*Q6,0)*0.6+I6</f>
        <v>1105.5999999999999</v>
      </c>
      <c r="E6" s="116">
        <f t="shared" ref="E6:E46" si="3">ROUNDUP($N$2*R6,0)*0.6+J6</f>
        <v>1139.2</v>
      </c>
      <c r="F6" s="139"/>
      <c r="H6">
        <v>672</v>
      </c>
      <c r="I6">
        <v>691</v>
      </c>
      <c r="J6">
        <v>712</v>
      </c>
      <c r="P6">
        <v>196.21299999999999</v>
      </c>
      <c r="Q6">
        <v>201.91299999999998</v>
      </c>
      <c r="R6">
        <v>207.97399999999999</v>
      </c>
    </row>
    <row r="7" spans="1:18">
      <c r="A7" s="218"/>
      <c r="B7" s="18">
        <v>10</v>
      </c>
      <c r="C7" s="116">
        <f t="shared" si="1"/>
        <v>1088</v>
      </c>
      <c r="D7" s="116">
        <f t="shared" si="2"/>
        <v>1120</v>
      </c>
      <c r="E7" s="116">
        <f t="shared" si="3"/>
        <v>1153.5999999999999</v>
      </c>
      <c r="F7" s="139"/>
      <c r="H7">
        <v>680</v>
      </c>
      <c r="I7">
        <v>700</v>
      </c>
      <c r="J7">
        <v>721</v>
      </c>
      <c r="P7">
        <v>198.56899999999999</v>
      </c>
      <c r="Q7">
        <v>204.364</v>
      </c>
      <c r="R7">
        <v>210.482</v>
      </c>
    </row>
    <row r="8" spans="1:18">
      <c r="A8" s="216">
        <v>250</v>
      </c>
      <c r="B8" s="17">
        <v>2.5</v>
      </c>
      <c r="C8" s="116">
        <f t="shared" si="1"/>
        <v>1044.8</v>
      </c>
      <c r="D8" s="116">
        <f t="shared" si="2"/>
        <v>1075.2</v>
      </c>
      <c r="E8" s="116">
        <f t="shared" si="3"/>
        <v>1107.2</v>
      </c>
      <c r="F8" s="139"/>
      <c r="H8">
        <v>653</v>
      </c>
      <c r="I8">
        <v>672</v>
      </c>
      <c r="J8">
        <v>692</v>
      </c>
      <c r="P8">
        <v>190.64599999999999</v>
      </c>
      <c r="Q8">
        <v>196.21299999999999</v>
      </c>
      <c r="R8">
        <v>202.084</v>
      </c>
    </row>
    <row r="9" spans="1:18">
      <c r="A9" s="217"/>
      <c r="B9" s="18">
        <v>5</v>
      </c>
      <c r="C9" s="116">
        <f t="shared" si="1"/>
        <v>1075.2</v>
      </c>
      <c r="D9" s="116">
        <f t="shared" si="2"/>
        <v>1105.5999999999999</v>
      </c>
      <c r="E9" s="116">
        <f t="shared" si="3"/>
        <v>1139.2</v>
      </c>
      <c r="F9" s="139"/>
      <c r="H9">
        <v>672</v>
      </c>
      <c r="I9">
        <v>691</v>
      </c>
      <c r="J9">
        <v>712</v>
      </c>
      <c r="P9">
        <v>196.21299999999999</v>
      </c>
      <c r="Q9">
        <v>201.91299999999998</v>
      </c>
      <c r="R9">
        <v>207.97399999999999</v>
      </c>
    </row>
    <row r="10" spans="1:18">
      <c r="A10" s="218"/>
      <c r="B10" s="18">
        <v>10</v>
      </c>
      <c r="C10" s="116">
        <f t="shared" si="1"/>
        <v>1107.2</v>
      </c>
      <c r="D10" s="116">
        <f t="shared" si="2"/>
        <v>1139.2</v>
      </c>
      <c r="E10" s="116">
        <f t="shared" si="3"/>
        <v>1172.8</v>
      </c>
      <c r="F10" s="139"/>
      <c r="H10">
        <v>692</v>
      </c>
      <c r="I10">
        <v>712</v>
      </c>
      <c r="J10">
        <v>733</v>
      </c>
      <c r="P10">
        <v>202.084</v>
      </c>
      <c r="Q10">
        <v>207.97399999999999</v>
      </c>
      <c r="R10">
        <v>214.22499999999999</v>
      </c>
    </row>
    <row r="11" spans="1:18">
      <c r="A11" s="216">
        <v>300</v>
      </c>
      <c r="B11" s="18">
        <v>5</v>
      </c>
      <c r="C11" s="116">
        <f t="shared" si="1"/>
        <v>1044.8</v>
      </c>
      <c r="D11" s="116">
        <f t="shared" si="2"/>
        <v>1075.2</v>
      </c>
      <c r="E11" s="116">
        <f t="shared" si="3"/>
        <v>1107.2</v>
      </c>
      <c r="F11" s="139"/>
      <c r="H11">
        <v>653</v>
      </c>
      <c r="I11">
        <v>672</v>
      </c>
      <c r="J11">
        <v>692</v>
      </c>
      <c r="P11">
        <v>190.64599999999999</v>
      </c>
      <c r="Q11">
        <v>196.21299999999999</v>
      </c>
      <c r="R11">
        <v>202.084</v>
      </c>
    </row>
    <row r="12" spans="1:18">
      <c r="A12" s="217"/>
      <c r="B12" s="18">
        <v>10</v>
      </c>
      <c r="C12" s="116">
        <f t="shared" si="1"/>
        <v>1075.2</v>
      </c>
      <c r="D12" s="116">
        <f t="shared" si="2"/>
        <v>1105.5999999999999</v>
      </c>
      <c r="E12" s="116">
        <f t="shared" si="3"/>
        <v>1139.2</v>
      </c>
      <c r="F12" s="139"/>
      <c r="H12">
        <v>672</v>
      </c>
      <c r="I12">
        <v>691</v>
      </c>
      <c r="J12">
        <v>712</v>
      </c>
      <c r="P12">
        <v>196.21299999999999</v>
      </c>
      <c r="Q12">
        <v>201.91299999999998</v>
      </c>
      <c r="R12">
        <v>207.97399999999999</v>
      </c>
    </row>
    <row r="13" spans="1:18">
      <c r="A13" s="218"/>
      <c r="B13" s="18">
        <v>15</v>
      </c>
      <c r="C13" s="116">
        <f t="shared" si="1"/>
        <v>1107.2</v>
      </c>
      <c r="D13" s="116">
        <f t="shared" si="2"/>
        <v>1139.2</v>
      </c>
      <c r="E13" s="116">
        <f t="shared" si="3"/>
        <v>1172.8</v>
      </c>
      <c r="F13" s="139"/>
      <c r="H13">
        <v>692</v>
      </c>
      <c r="I13">
        <v>712</v>
      </c>
      <c r="J13">
        <v>733</v>
      </c>
      <c r="P13">
        <v>202.084</v>
      </c>
      <c r="Q13">
        <v>207.97399999999999</v>
      </c>
      <c r="R13">
        <v>214.22499999999999</v>
      </c>
    </row>
    <row r="14" spans="1:18">
      <c r="A14" s="216">
        <v>400</v>
      </c>
      <c r="B14" s="18">
        <v>5</v>
      </c>
      <c r="C14" s="116">
        <f t="shared" si="1"/>
        <v>1044.8</v>
      </c>
      <c r="D14" s="116">
        <f t="shared" si="2"/>
        <v>1075.2</v>
      </c>
      <c r="E14" s="116">
        <f t="shared" si="3"/>
        <v>1107.2</v>
      </c>
      <c r="F14" s="139"/>
      <c r="H14">
        <v>653</v>
      </c>
      <c r="I14">
        <v>672</v>
      </c>
      <c r="J14">
        <v>692</v>
      </c>
      <c r="P14">
        <v>190.64599999999999</v>
      </c>
      <c r="Q14">
        <v>196.21299999999999</v>
      </c>
      <c r="R14">
        <v>202.084</v>
      </c>
    </row>
    <row r="15" spans="1:18">
      <c r="A15" s="217"/>
      <c r="B15" s="18">
        <v>10</v>
      </c>
      <c r="C15" s="116">
        <f t="shared" si="1"/>
        <v>1075.2</v>
      </c>
      <c r="D15" s="116">
        <f t="shared" si="2"/>
        <v>1105.5999999999999</v>
      </c>
      <c r="E15" s="116">
        <f t="shared" si="3"/>
        <v>1139.2</v>
      </c>
      <c r="F15" s="139"/>
      <c r="H15">
        <v>672</v>
      </c>
      <c r="I15">
        <v>691</v>
      </c>
      <c r="J15">
        <v>712</v>
      </c>
      <c r="P15">
        <v>196.21299999999999</v>
      </c>
      <c r="Q15">
        <v>201.91299999999998</v>
      </c>
      <c r="R15">
        <v>207.97399999999999</v>
      </c>
    </row>
    <row r="16" spans="1:18">
      <c r="A16" s="218"/>
      <c r="B16" s="18">
        <v>15</v>
      </c>
      <c r="C16" s="116">
        <f t="shared" si="1"/>
        <v>1107.2</v>
      </c>
      <c r="D16" s="116">
        <f t="shared" si="2"/>
        <v>1139.2</v>
      </c>
      <c r="E16" s="116">
        <f t="shared" si="3"/>
        <v>1172.8</v>
      </c>
      <c r="F16" s="139"/>
      <c r="H16">
        <v>692</v>
      </c>
      <c r="I16">
        <v>712</v>
      </c>
      <c r="J16">
        <v>733</v>
      </c>
      <c r="P16">
        <v>202.084</v>
      </c>
      <c r="Q16">
        <v>207.97399999999999</v>
      </c>
      <c r="R16">
        <v>214.22499999999999</v>
      </c>
    </row>
    <row r="17" spans="1:18">
      <c r="A17" s="216">
        <v>500</v>
      </c>
      <c r="B17" s="18">
        <v>5</v>
      </c>
      <c r="C17" s="116">
        <f t="shared" si="1"/>
        <v>1062.4000000000001</v>
      </c>
      <c r="D17" s="116">
        <f t="shared" si="2"/>
        <v>1092.8</v>
      </c>
      <c r="E17" s="116">
        <f t="shared" si="3"/>
        <v>1126.4000000000001</v>
      </c>
      <c r="F17" s="139"/>
      <c r="H17">
        <v>664</v>
      </c>
      <c r="I17">
        <v>683</v>
      </c>
      <c r="J17">
        <v>704</v>
      </c>
      <c r="P17">
        <v>193.971</v>
      </c>
      <c r="Q17">
        <v>199.614</v>
      </c>
      <c r="R17">
        <v>205.59899999999999</v>
      </c>
    </row>
    <row r="18" spans="1:18">
      <c r="A18" s="217"/>
      <c r="B18" s="18">
        <v>10</v>
      </c>
      <c r="C18" s="116">
        <f t="shared" si="1"/>
        <v>1092.8</v>
      </c>
      <c r="D18" s="116">
        <f t="shared" si="2"/>
        <v>1124.8</v>
      </c>
      <c r="E18" s="116">
        <f t="shared" si="3"/>
        <v>1158.4000000000001</v>
      </c>
      <c r="F18" s="139"/>
      <c r="H18">
        <v>683</v>
      </c>
      <c r="I18">
        <v>703</v>
      </c>
      <c r="J18">
        <v>724</v>
      </c>
      <c r="P18">
        <v>199.614</v>
      </c>
      <c r="Q18">
        <v>205.428</v>
      </c>
      <c r="R18">
        <v>211.584</v>
      </c>
    </row>
    <row r="19" spans="1:18">
      <c r="A19" s="218"/>
      <c r="B19" s="18">
        <v>15</v>
      </c>
      <c r="C19" s="116">
        <f t="shared" si="1"/>
        <v>1126.4000000000001</v>
      </c>
      <c r="D19" s="116">
        <f t="shared" si="2"/>
        <v>1158.4000000000001</v>
      </c>
      <c r="E19" s="116">
        <f t="shared" si="3"/>
        <v>1193.5999999999999</v>
      </c>
      <c r="F19" s="139"/>
      <c r="H19">
        <v>704</v>
      </c>
      <c r="I19">
        <v>724</v>
      </c>
      <c r="J19">
        <v>746</v>
      </c>
      <c r="P19">
        <v>205.59899999999999</v>
      </c>
      <c r="Q19">
        <v>211.584</v>
      </c>
      <c r="R19">
        <v>217.94899999999998</v>
      </c>
    </row>
    <row r="20" spans="1:18">
      <c r="A20" s="216">
        <v>600</v>
      </c>
      <c r="B20" s="18">
        <v>5</v>
      </c>
      <c r="C20" s="116">
        <f t="shared" si="1"/>
        <v>1062.4000000000001</v>
      </c>
      <c r="D20" s="116">
        <f t="shared" si="2"/>
        <v>1092.8</v>
      </c>
      <c r="E20" s="116">
        <f t="shared" si="3"/>
        <v>1126.4000000000001</v>
      </c>
      <c r="F20" s="139"/>
      <c r="H20">
        <v>664</v>
      </c>
      <c r="I20">
        <v>683</v>
      </c>
      <c r="J20">
        <v>704</v>
      </c>
      <c r="P20">
        <v>193.971</v>
      </c>
      <c r="Q20">
        <v>199.614</v>
      </c>
      <c r="R20">
        <v>205.59899999999999</v>
      </c>
    </row>
    <row r="21" spans="1:18">
      <c r="A21" s="217"/>
      <c r="B21" s="18">
        <v>10</v>
      </c>
      <c r="C21" s="116">
        <f t="shared" si="1"/>
        <v>1092.8</v>
      </c>
      <c r="D21" s="116">
        <f t="shared" si="2"/>
        <v>1124.8</v>
      </c>
      <c r="E21" s="116">
        <f t="shared" si="3"/>
        <v>1158.4000000000001</v>
      </c>
      <c r="F21" s="139"/>
      <c r="H21">
        <v>683</v>
      </c>
      <c r="I21">
        <v>703</v>
      </c>
      <c r="J21">
        <v>724</v>
      </c>
      <c r="P21">
        <v>199.614</v>
      </c>
      <c r="Q21">
        <v>205.428</v>
      </c>
      <c r="R21">
        <v>211.584</v>
      </c>
    </row>
    <row r="22" spans="1:18">
      <c r="A22" s="218"/>
      <c r="B22" s="18">
        <v>15</v>
      </c>
      <c r="C22" s="116">
        <f t="shared" si="1"/>
        <v>1126.4000000000001</v>
      </c>
      <c r="D22" s="116">
        <f t="shared" si="2"/>
        <v>1158.4000000000001</v>
      </c>
      <c r="E22" s="116">
        <f t="shared" si="3"/>
        <v>1193.5999999999999</v>
      </c>
      <c r="F22" s="139"/>
      <c r="H22">
        <v>704</v>
      </c>
      <c r="I22">
        <v>724</v>
      </c>
      <c r="J22">
        <v>746</v>
      </c>
      <c r="P22">
        <v>205.59899999999999</v>
      </c>
      <c r="Q22">
        <v>211.584</v>
      </c>
      <c r="R22">
        <v>217.94899999999998</v>
      </c>
    </row>
    <row r="23" spans="1:18">
      <c r="A23" s="216">
        <v>700</v>
      </c>
      <c r="B23" s="18">
        <v>5</v>
      </c>
      <c r="C23" s="116">
        <f t="shared" si="1"/>
        <v>1080</v>
      </c>
      <c r="D23" s="116">
        <f t="shared" si="2"/>
        <v>1112</v>
      </c>
      <c r="E23" s="116">
        <f t="shared" si="3"/>
        <v>1145.5999999999999</v>
      </c>
      <c r="F23" s="139"/>
      <c r="H23">
        <v>675</v>
      </c>
      <c r="I23">
        <v>695</v>
      </c>
      <c r="J23">
        <v>716</v>
      </c>
      <c r="P23">
        <v>197.27699999999999</v>
      </c>
      <c r="Q23">
        <v>203.03399999999999</v>
      </c>
      <c r="R23">
        <v>209.114</v>
      </c>
    </row>
    <row r="24" spans="1:18">
      <c r="A24" s="217"/>
      <c r="B24" s="18">
        <v>10</v>
      </c>
      <c r="C24" s="116">
        <f t="shared" si="1"/>
        <v>1112</v>
      </c>
      <c r="D24" s="116">
        <f t="shared" si="2"/>
        <v>1144</v>
      </c>
      <c r="E24" s="116">
        <f t="shared" si="3"/>
        <v>1179.2</v>
      </c>
      <c r="F24" s="139"/>
      <c r="H24">
        <v>695</v>
      </c>
      <c r="I24">
        <v>715</v>
      </c>
      <c r="J24">
        <v>737</v>
      </c>
      <c r="P24">
        <v>203.03399999999999</v>
      </c>
      <c r="Q24">
        <v>208.94299999999998</v>
      </c>
      <c r="R24">
        <v>215.21299999999999</v>
      </c>
    </row>
    <row r="25" spans="1:18">
      <c r="A25" s="218"/>
      <c r="B25" s="18">
        <v>15</v>
      </c>
      <c r="C25" s="116">
        <f t="shared" si="1"/>
        <v>1145.5999999999999</v>
      </c>
      <c r="D25" s="116">
        <f t="shared" si="2"/>
        <v>1179.2</v>
      </c>
      <c r="E25" s="116">
        <f t="shared" si="3"/>
        <v>1214.4000000000001</v>
      </c>
      <c r="F25" s="139"/>
      <c r="H25">
        <v>716</v>
      </c>
      <c r="I25">
        <v>737</v>
      </c>
      <c r="J25">
        <v>759</v>
      </c>
      <c r="P25">
        <v>209.114</v>
      </c>
      <c r="Q25">
        <v>215.21299999999999</v>
      </c>
      <c r="R25">
        <v>221.673</v>
      </c>
    </row>
    <row r="26" spans="1:18">
      <c r="A26" s="216">
        <v>750</v>
      </c>
      <c r="B26" s="18">
        <v>5</v>
      </c>
      <c r="C26" s="116">
        <f t="shared" si="1"/>
        <v>1080</v>
      </c>
      <c r="D26" s="116">
        <f t="shared" si="2"/>
        <v>1112</v>
      </c>
      <c r="E26" s="116">
        <f t="shared" si="3"/>
        <v>1145.5999999999999</v>
      </c>
      <c r="F26" s="139"/>
      <c r="H26">
        <v>675</v>
      </c>
      <c r="I26">
        <v>695</v>
      </c>
      <c r="J26">
        <v>716</v>
      </c>
      <c r="P26">
        <v>197.27699999999999</v>
      </c>
      <c r="Q26">
        <v>203.03399999999999</v>
      </c>
      <c r="R26">
        <v>209.114</v>
      </c>
    </row>
    <row r="27" spans="1:18">
      <c r="A27" s="217"/>
      <c r="B27" s="18">
        <v>10</v>
      </c>
      <c r="C27" s="116">
        <f t="shared" si="1"/>
        <v>1112</v>
      </c>
      <c r="D27" s="116">
        <f t="shared" si="2"/>
        <v>1144</v>
      </c>
      <c r="E27" s="116">
        <f t="shared" si="3"/>
        <v>1179.2</v>
      </c>
      <c r="F27" s="139"/>
      <c r="H27">
        <v>695</v>
      </c>
      <c r="I27">
        <v>715</v>
      </c>
      <c r="J27">
        <v>737</v>
      </c>
      <c r="P27">
        <v>203.03399999999999</v>
      </c>
      <c r="Q27">
        <v>208.94299999999998</v>
      </c>
      <c r="R27">
        <v>215.21299999999999</v>
      </c>
    </row>
    <row r="28" spans="1:18">
      <c r="A28" s="218"/>
      <c r="B28" s="18">
        <v>15</v>
      </c>
      <c r="C28" s="116">
        <f t="shared" si="1"/>
        <v>1145.5999999999999</v>
      </c>
      <c r="D28" s="116">
        <f t="shared" si="2"/>
        <v>1179.2</v>
      </c>
      <c r="E28" s="116">
        <f t="shared" si="3"/>
        <v>1214.4000000000001</v>
      </c>
      <c r="F28" s="139"/>
      <c r="H28">
        <v>716</v>
      </c>
      <c r="I28">
        <v>737</v>
      </c>
      <c r="J28">
        <v>759</v>
      </c>
      <c r="P28">
        <v>209.114</v>
      </c>
      <c r="Q28">
        <v>215.21299999999999</v>
      </c>
      <c r="R28">
        <v>221.673</v>
      </c>
    </row>
    <row r="29" spans="1:18">
      <c r="A29" s="216">
        <v>800</v>
      </c>
      <c r="B29" s="18">
        <v>5</v>
      </c>
      <c r="C29" s="116">
        <f t="shared" si="1"/>
        <v>1080</v>
      </c>
      <c r="D29" s="116">
        <f t="shared" si="2"/>
        <v>1112</v>
      </c>
      <c r="E29" s="116">
        <f t="shared" si="3"/>
        <v>1145.5999999999999</v>
      </c>
      <c r="F29" s="139"/>
      <c r="H29">
        <v>675</v>
      </c>
      <c r="I29">
        <v>695</v>
      </c>
      <c r="J29">
        <v>716</v>
      </c>
      <c r="P29">
        <v>197.27699999999999</v>
      </c>
      <c r="Q29">
        <v>203.03399999999999</v>
      </c>
      <c r="R29">
        <v>209.114</v>
      </c>
    </row>
    <row r="30" spans="1:18">
      <c r="A30" s="217"/>
      <c r="B30" s="18">
        <v>10</v>
      </c>
      <c r="C30" s="116">
        <f t="shared" si="1"/>
        <v>1112</v>
      </c>
      <c r="D30" s="116">
        <f t="shared" si="2"/>
        <v>1144</v>
      </c>
      <c r="E30" s="116">
        <f t="shared" si="3"/>
        <v>1179.2</v>
      </c>
      <c r="F30" s="139"/>
      <c r="H30">
        <v>695</v>
      </c>
      <c r="I30">
        <v>715</v>
      </c>
      <c r="J30">
        <v>737</v>
      </c>
      <c r="P30">
        <v>203.03399999999999</v>
      </c>
      <c r="Q30">
        <v>208.94299999999998</v>
      </c>
      <c r="R30">
        <v>215.21299999999999</v>
      </c>
    </row>
    <row r="31" spans="1:18">
      <c r="A31" s="218"/>
      <c r="B31" s="18">
        <v>15</v>
      </c>
      <c r="C31" s="116">
        <f t="shared" si="1"/>
        <v>1145.5999999999999</v>
      </c>
      <c r="D31" s="116">
        <f t="shared" si="2"/>
        <v>1179.2</v>
      </c>
      <c r="E31" s="116">
        <f t="shared" si="3"/>
        <v>1214.4000000000001</v>
      </c>
      <c r="F31" s="139"/>
      <c r="H31">
        <v>716</v>
      </c>
      <c r="I31">
        <v>737</v>
      </c>
      <c r="J31">
        <v>759</v>
      </c>
      <c r="P31">
        <v>209.114</v>
      </c>
      <c r="Q31">
        <v>215.21299999999999</v>
      </c>
      <c r="R31">
        <v>221.673</v>
      </c>
    </row>
    <row r="32" spans="1:18">
      <c r="A32" s="216">
        <v>1000</v>
      </c>
      <c r="B32" s="18">
        <v>5</v>
      </c>
      <c r="C32" s="116">
        <f t="shared" si="1"/>
        <v>1116.8</v>
      </c>
      <c r="D32" s="116">
        <f t="shared" si="2"/>
        <v>1148.8</v>
      </c>
      <c r="E32" s="116">
        <f t="shared" si="3"/>
        <v>1184</v>
      </c>
      <c r="F32" s="139"/>
      <c r="H32">
        <v>698</v>
      </c>
      <c r="I32">
        <v>718</v>
      </c>
      <c r="J32">
        <v>740</v>
      </c>
      <c r="P32">
        <v>203.90799999999999</v>
      </c>
      <c r="Q32">
        <v>209.85499999999999</v>
      </c>
      <c r="R32">
        <v>216.14400000000001</v>
      </c>
    </row>
    <row r="33" spans="1:18">
      <c r="A33" s="217"/>
      <c r="B33" s="18">
        <v>10</v>
      </c>
      <c r="C33" s="116">
        <f t="shared" si="1"/>
        <v>1148.8</v>
      </c>
      <c r="D33" s="116">
        <f t="shared" si="2"/>
        <v>1182.4000000000001</v>
      </c>
      <c r="E33" s="116">
        <f t="shared" si="3"/>
        <v>1217.5999999999999</v>
      </c>
      <c r="F33" s="139"/>
      <c r="H33">
        <v>718</v>
      </c>
      <c r="I33">
        <v>739</v>
      </c>
      <c r="J33">
        <v>761</v>
      </c>
      <c r="P33">
        <v>209.85499999999999</v>
      </c>
      <c r="Q33">
        <v>215.97299999999998</v>
      </c>
      <c r="R33">
        <v>222.452</v>
      </c>
    </row>
    <row r="34" spans="1:18">
      <c r="A34" s="218"/>
      <c r="B34" s="18">
        <v>15</v>
      </c>
      <c r="C34" s="116">
        <f t="shared" si="1"/>
        <v>1184</v>
      </c>
      <c r="D34" s="116">
        <f t="shared" si="2"/>
        <v>1217.5999999999999</v>
      </c>
      <c r="E34" s="116">
        <f t="shared" si="3"/>
        <v>1254.4000000000001</v>
      </c>
      <c r="F34" s="139"/>
      <c r="H34">
        <v>740</v>
      </c>
      <c r="I34">
        <v>761</v>
      </c>
      <c r="J34">
        <v>784</v>
      </c>
      <c r="P34">
        <v>216.14400000000001</v>
      </c>
      <c r="Q34">
        <v>222.452</v>
      </c>
      <c r="R34">
        <v>229.12100000000001</v>
      </c>
    </row>
    <row r="35" spans="1:18">
      <c r="A35" s="216">
        <v>1200</v>
      </c>
      <c r="B35" s="18">
        <v>5</v>
      </c>
      <c r="C35" s="116">
        <f t="shared" si="1"/>
        <v>1144</v>
      </c>
      <c r="D35" s="116">
        <f t="shared" si="2"/>
        <v>1177.5999999999999</v>
      </c>
      <c r="E35" s="116">
        <f t="shared" si="3"/>
        <v>1212.8</v>
      </c>
      <c r="F35" s="139"/>
      <c r="H35">
        <v>715</v>
      </c>
      <c r="I35">
        <v>736</v>
      </c>
      <c r="J35">
        <v>758</v>
      </c>
      <c r="P35">
        <v>208.886</v>
      </c>
      <c r="Q35">
        <v>214.96599999999998</v>
      </c>
      <c r="R35">
        <v>221.42599999999999</v>
      </c>
    </row>
    <row r="36" spans="1:18">
      <c r="A36" s="217"/>
      <c r="B36" s="18">
        <v>10</v>
      </c>
      <c r="C36" s="116">
        <f t="shared" si="1"/>
        <v>1177.5999999999999</v>
      </c>
      <c r="D36" s="116">
        <f t="shared" si="2"/>
        <v>1211.2</v>
      </c>
      <c r="E36" s="116">
        <f t="shared" si="3"/>
        <v>1248</v>
      </c>
      <c r="F36" s="139"/>
      <c r="H36">
        <v>736</v>
      </c>
      <c r="I36">
        <v>757</v>
      </c>
      <c r="J36">
        <v>780</v>
      </c>
      <c r="P36">
        <v>214.96599999999998</v>
      </c>
      <c r="Q36">
        <v>221.23599999999999</v>
      </c>
      <c r="R36">
        <v>227.86699999999999</v>
      </c>
    </row>
    <row r="37" spans="1:18">
      <c r="A37" s="218"/>
      <c r="B37" s="18">
        <v>15</v>
      </c>
      <c r="C37" s="116">
        <f t="shared" si="1"/>
        <v>1212.8</v>
      </c>
      <c r="D37" s="116">
        <f t="shared" si="2"/>
        <v>1248</v>
      </c>
      <c r="E37" s="116">
        <f t="shared" si="3"/>
        <v>1284.8</v>
      </c>
      <c r="F37" s="139"/>
      <c r="H37">
        <v>758</v>
      </c>
      <c r="I37">
        <v>780</v>
      </c>
      <c r="J37">
        <v>803</v>
      </c>
      <c r="P37">
        <v>221.42599999999999</v>
      </c>
      <c r="Q37">
        <v>227.86699999999999</v>
      </c>
      <c r="R37">
        <v>234.70699999999999</v>
      </c>
    </row>
    <row r="38" spans="1:18">
      <c r="A38" s="216">
        <v>1250</v>
      </c>
      <c r="B38" s="18">
        <v>5</v>
      </c>
      <c r="C38" s="116">
        <f t="shared" si="1"/>
        <v>1144</v>
      </c>
      <c r="D38" s="116">
        <f t="shared" si="2"/>
        <v>1177.5999999999999</v>
      </c>
      <c r="E38" s="116">
        <f t="shared" si="3"/>
        <v>1212.8</v>
      </c>
      <c r="F38" s="139"/>
      <c r="H38">
        <v>715</v>
      </c>
      <c r="I38">
        <v>736</v>
      </c>
      <c r="J38">
        <v>758</v>
      </c>
      <c r="P38">
        <v>208.886</v>
      </c>
      <c r="Q38">
        <v>214.96599999999998</v>
      </c>
      <c r="R38">
        <v>221.42599999999999</v>
      </c>
    </row>
    <row r="39" spans="1:18">
      <c r="A39" s="217"/>
      <c r="B39" s="18">
        <v>10</v>
      </c>
      <c r="C39" s="116">
        <f t="shared" si="1"/>
        <v>1177.5999999999999</v>
      </c>
      <c r="D39" s="116">
        <f t="shared" si="2"/>
        <v>1211.2</v>
      </c>
      <c r="E39" s="116">
        <f t="shared" si="3"/>
        <v>1248</v>
      </c>
      <c r="F39" s="139"/>
      <c r="H39">
        <v>736</v>
      </c>
      <c r="I39">
        <v>757</v>
      </c>
      <c r="J39">
        <v>780</v>
      </c>
      <c r="P39">
        <v>214.96599999999998</v>
      </c>
      <c r="Q39">
        <v>221.23599999999999</v>
      </c>
      <c r="R39">
        <v>227.86699999999999</v>
      </c>
    </row>
    <row r="40" spans="1:18">
      <c r="A40" s="218"/>
      <c r="B40" s="18">
        <v>15</v>
      </c>
      <c r="C40" s="116">
        <f t="shared" si="1"/>
        <v>1212.8</v>
      </c>
      <c r="D40" s="116">
        <f t="shared" si="2"/>
        <v>1248</v>
      </c>
      <c r="E40" s="116">
        <f t="shared" si="3"/>
        <v>1284.8</v>
      </c>
      <c r="F40" s="139"/>
      <c r="H40">
        <v>758</v>
      </c>
      <c r="I40">
        <v>780</v>
      </c>
      <c r="J40">
        <v>803</v>
      </c>
      <c r="P40">
        <v>221.42599999999999</v>
      </c>
      <c r="Q40">
        <v>227.86699999999999</v>
      </c>
      <c r="R40">
        <v>234.70699999999999</v>
      </c>
    </row>
    <row r="41" spans="1:18">
      <c r="A41" s="216">
        <v>1600</v>
      </c>
      <c r="B41" s="18">
        <v>5</v>
      </c>
      <c r="C41" s="116">
        <f t="shared" si="1"/>
        <v>1324.8</v>
      </c>
      <c r="D41" s="116">
        <f t="shared" si="2"/>
        <v>1364.8</v>
      </c>
      <c r="E41" s="116">
        <f t="shared" si="3"/>
        <v>1404.8</v>
      </c>
      <c r="F41" s="139"/>
      <c r="H41">
        <v>828</v>
      </c>
      <c r="I41">
        <v>853</v>
      </c>
      <c r="J41">
        <v>878</v>
      </c>
      <c r="P41">
        <v>242.041</v>
      </c>
      <c r="Q41">
        <v>249.08999999999997</v>
      </c>
      <c r="R41">
        <v>256.57599999999996</v>
      </c>
    </row>
    <row r="42" spans="1:18">
      <c r="A42" s="217"/>
      <c r="B42" s="18">
        <v>10</v>
      </c>
      <c r="C42" s="116">
        <f t="shared" si="1"/>
        <v>1364.8</v>
      </c>
      <c r="D42" s="116">
        <f t="shared" si="2"/>
        <v>1403.1999999999998</v>
      </c>
      <c r="E42" s="116">
        <f t="shared" si="3"/>
        <v>1446.4</v>
      </c>
      <c r="F42" s="139"/>
      <c r="H42">
        <v>853</v>
      </c>
      <c r="I42">
        <v>877</v>
      </c>
      <c r="J42">
        <v>904</v>
      </c>
      <c r="P42">
        <v>249.08999999999997</v>
      </c>
      <c r="Q42">
        <v>256.34799999999996</v>
      </c>
      <c r="R42">
        <v>264.04300000000001</v>
      </c>
    </row>
    <row r="43" spans="1:18">
      <c r="A43" s="218"/>
      <c r="B43" s="18">
        <v>15</v>
      </c>
      <c r="C43" s="116">
        <f t="shared" si="1"/>
        <v>1404.8</v>
      </c>
      <c r="D43" s="116">
        <f t="shared" si="2"/>
        <v>1446.4</v>
      </c>
      <c r="E43" s="116">
        <f t="shared" si="3"/>
        <v>1489.6</v>
      </c>
      <c r="F43" s="139"/>
      <c r="H43">
        <v>878</v>
      </c>
      <c r="I43">
        <v>904</v>
      </c>
      <c r="J43">
        <v>931</v>
      </c>
      <c r="P43">
        <v>256.57599999999996</v>
      </c>
      <c r="Q43">
        <v>264.04300000000001</v>
      </c>
      <c r="R43">
        <v>271.96599999999995</v>
      </c>
    </row>
    <row r="44" spans="1:18">
      <c r="A44" s="216">
        <v>2000</v>
      </c>
      <c r="B44" s="18">
        <v>5</v>
      </c>
      <c r="C44" s="116">
        <f t="shared" si="1"/>
        <v>1398.4</v>
      </c>
      <c r="D44" s="116">
        <f t="shared" si="2"/>
        <v>1438.4</v>
      </c>
      <c r="E44" s="116">
        <f t="shared" si="3"/>
        <v>1481.6</v>
      </c>
      <c r="F44" s="139"/>
      <c r="H44">
        <v>874</v>
      </c>
      <c r="I44">
        <v>899</v>
      </c>
      <c r="J44">
        <v>926</v>
      </c>
      <c r="P44">
        <v>255.303</v>
      </c>
      <c r="Q44">
        <v>262.75099999999998</v>
      </c>
      <c r="R44">
        <v>270.61700000000002</v>
      </c>
    </row>
    <row r="45" spans="1:18">
      <c r="A45" s="217"/>
      <c r="B45" s="18">
        <v>10</v>
      </c>
      <c r="C45" s="116">
        <f t="shared" si="1"/>
        <v>1438.4</v>
      </c>
      <c r="D45" s="116">
        <f t="shared" si="2"/>
        <v>1480</v>
      </c>
      <c r="E45" s="116">
        <f t="shared" si="3"/>
        <v>1524.8</v>
      </c>
      <c r="F45" s="139"/>
      <c r="H45">
        <v>899</v>
      </c>
      <c r="I45">
        <v>925</v>
      </c>
      <c r="J45">
        <v>953</v>
      </c>
      <c r="P45">
        <v>262.75099999999998</v>
      </c>
      <c r="Q45">
        <v>270.38900000000001</v>
      </c>
      <c r="R45">
        <v>278.50200000000001</v>
      </c>
    </row>
    <row r="46" spans="1:18">
      <c r="A46" s="218"/>
      <c r="B46" s="18">
        <v>15</v>
      </c>
      <c r="C46" s="116">
        <f t="shared" si="1"/>
        <v>1481.6</v>
      </c>
      <c r="D46" s="116">
        <f t="shared" si="2"/>
        <v>1524.8</v>
      </c>
      <c r="E46" s="116">
        <f t="shared" si="3"/>
        <v>1571.1999999999998</v>
      </c>
      <c r="F46" s="139"/>
      <c r="H46">
        <v>926</v>
      </c>
      <c r="I46">
        <v>953</v>
      </c>
      <c r="J46">
        <v>982</v>
      </c>
      <c r="P46">
        <v>270.61700000000002</v>
      </c>
      <c r="Q46">
        <v>278.50200000000001</v>
      </c>
      <c r="R46">
        <v>286.86199999999997</v>
      </c>
    </row>
    <row r="47" spans="1:18" ht="40.5" customHeight="1">
      <c r="A47" s="179" t="s">
        <v>59</v>
      </c>
      <c r="B47" s="179"/>
      <c r="C47" s="179"/>
      <c r="D47" s="179"/>
      <c r="E47" s="179"/>
      <c r="F47" s="179"/>
      <c r="P47">
        <v>0</v>
      </c>
      <c r="Q47">
        <v>0</v>
      </c>
      <c r="R47">
        <v>0</v>
      </c>
    </row>
    <row r="48" spans="1:18" ht="10.15" customHeight="1">
      <c r="A48" s="219" t="s">
        <v>149</v>
      </c>
      <c r="B48" s="180"/>
      <c r="C48" s="180"/>
      <c r="D48" s="180"/>
      <c r="E48" s="180"/>
      <c r="F48" s="180"/>
      <c r="P48">
        <v>0</v>
      </c>
      <c r="Q48">
        <v>0</v>
      </c>
      <c r="R48">
        <v>0</v>
      </c>
    </row>
    <row r="49" spans="1:18" ht="10.15" customHeight="1">
      <c r="A49" s="180" t="s">
        <v>60</v>
      </c>
      <c r="B49" s="180"/>
      <c r="C49" s="180"/>
      <c r="D49" s="180"/>
      <c r="E49" s="180"/>
      <c r="F49" s="180"/>
      <c r="P49">
        <v>0</v>
      </c>
      <c r="Q49">
        <v>0</v>
      </c>
      <c r="R49">
        <v>0</v>
      </c>
    </row>
    <row r="50" spans="1:18" ht="9.75" customHeight="1">
      <c r="A50" s="180" t="s">
        <v>61</v>
      </c>
      <c r="B50" s="180"/>
      <c r="C50" s="180"/>
      <c r="D50" s="180"/>
      <c r="E50" s="180"/>
      <c r="F50" s="180"/>
      <c r="P50">
        <v>0</v>
      </c>
      <c r="Q50">
        <v>0</v>
      </c>
      <c r="R50">
        <v>0</v>
      </c>
    </row>
    <row r="51" spans="1:18">
      <c r="P51">
        <v>0</v>
      </c>
      <c r="Q51">
        <v>0</v>
      </c>
      <c r="R51">
        <v>0</v>
      </c>
    </row>
    <row r="52" spans="1:18">
      <c r="P52">
        <v>0</v>
      </c>
      <c r="Q52">
        <v>0</v>
      </c>
      <c r="R52">
        <v>0</v>
      </c>
    </row>
    <row r="53" spans="1:18">
      <c r="P53">
        <v>0</v>
      </c>
      <c r="Q53">
        <v>0</v>
      </c>
      <c r="R53">
        <v>0</v>
      </c>
    </row>
    <row r="54" spans="1:18">
      <c r="P54">
        <v>0</v>
      </c>
      <c r="Q54">
        <v>0</v>
      </c>
      <c r="R54">
        <v>0</v>
      </c>
    </row>
    <row r="55" spans="1:18">
      <c r="P55">
        <v>0</v>
      </c>
      <c r="Q55">
        <v>0</v>
      </c>
      <c r="R55">
        <v>0</v>
      </c>
    </row>
    <row r="56" spans="1:18">
      <c r="P56">
        <v>0</v>
      </c>
      <c r="Q56">
        <v>0</v>
      </c>
      <c r="R56">
        <v>0</v>
      </c>
    </row>
    <row r="57" spans="1:18">
      <c r="P57">
        <v>0</v>
      </c>
      <c r="Q57">
        <v>0</v>
      </c>
      <c r="R57">
        <v>0</v>
      </c>
    </row>
    <row r="58" spans="1:18">
      <c r="P58">
        <v>0</v>
      </c>
      <c r="Q58">
        <v>0</v>
      </c>
      <c r="R58">
        <v>0</v>
      </c>
    </row>
    <row r="59" spans="1:18">
      <c r="P59">
        <v>0</v>
      </c>
      <c r="Q59">
        <v>0</v>
      </c>
      <c r="R59">
        <v>0</v>
      </c>
    </row>
    <row r="60" spans="1:18">
      <c r="P60">
        <v>0</v>
      </c>
      <c r="Q60">
        <v>0</v>
      </c>
      <c r="R60">
        <v>0</v>
      </c>
    </row>
    <row r="61" spans="1:18">
      <c r="P61">
        <v>0</v>
      </c>
      <c r="Q61">
        <v>0</v>
      </c>
      <c r="R61">
        <v>0</v>
      </c>
    </row>
    <row r="62" spans="1:18">
      <c r="P62">
        <v>0</v>
      </c>
      <c r="Q62">
        <v>0</v>
      </c>
      <c r="R62">
        <v>0</v>
      </c>
    </row>
    <row r="63" spans="1:18">
      <c r="P63">
        <v>0</v>
      </c>
      <c r="Q63">
        <v>0</v>
      </c>
      <c r="R63">
        <v>0</v>
      </c>
    </row>
    <row r="64" spans="1:18">
      <c r="P64">
        <v>0</v>
      </c>
      <c r="Q64">
        <v>0</v>
      </c>
      <c r="R64">
        <v>0</v>
      </c>
    </row>
    <row r="65" spans="16:18">
      <c r="P65">
        <v>0</v>
      </c>
      <c r="Q65">
        <v>0</v>
      </c>
      <c r="R65">
        <v>0</v>
      </c>
    </row>
    <row r="66" spans="16:18">
      <c r="P66">
        <v>0</v>
      </c>
      <c r="Q66">
        <v>0</v>
      </c>
      <c r="R66">
        <v>0</v>
      </c>
    </row>
    <row r="67" spans="16:18">
      <c r="P67">
        <v>0</v>
      </c>
      <c r="Q67">
        <v>0</v>
      </c>
      <c r="R67">
        <v>0</v>
      </c>
    </row>
    <row r="68" spans="16:18">
      <c r="P68">
        <v>0</v>
      </c>
      <c r="Q68">
        <v>0</v>
      </c>
      <c r="R68">
        <v>0</v>
      </c>
    </row>
    <row r="69" spans="16:18">
      <c r="P69">
        <v>0</v>
      </c>
      <c r="Q69">
        <v>0</v>
      </c>
      <c r="R69">
        <v>0</v>
      </c>
    </row>
    <row r="70" spans="16:18">
      <c r="P70">
        <v>0</v>
      </c>
      <c r="Q70">
        <v>0</v>
      </c>
      <c r="R70">
        <v>0</v>
      </c>
    </row>
    <row r="71" spans="16:18">
      <c r="P71">
        <v>0</v>
      </c>
      <c r="Q71">
        <v>0</v>
      </c>
      <c r="R71">
        <v>0</v>
      </c>
    </row>
    <row r="72" spans="16:18">
      <c r="P72">
        <v>0</v>
      </c>
      <c r="Q72">
        <v>0</v>
      </c>
      <c r="R72">
        <v>0</v>
      </c>
    </row>
    <row r="73" spans="16:18">
      <c r="P73">
        <v>0</v>
      </c>
      <c r="Q73">
        <v>0</v>
      </c>
      <c r="R73">
        <v>0</v>
      </c>
    </row>
    <row r="74" spans="16:18">
      <c r="P74">
        <v>0</v>
      </c>
      <c r="Q74">
        <v>0</v>
      </c>
      <c r="R74">
        <v>0</v>
      </c>
    </row>
    <row r="75" spans="16:18">
      <c r="P75">
        <v>0</v>
      </c>
      <c r="Q75">
        <v>0</v>
      </c>
      <c r="R75">
        <v>0</v>
      </c>
    </row>
    <row r="76" spans="16:18">
      <c r="P76">
        <v>0</v>
      </c>
      <c r="Q76">
        <v>0</v>
      </c>
      <c r="R76">
        <v>0</v>
      </c>
    </row>
    <row r="77" spans="16:18">
      <c r="P77">
        <v>0</v>
      </c>
      <c r="Q77">
        <v>0</v>
      </c>
      <c r="R77">
        <v>0</v>
      </c>
    </row>
    <row r="78" spans="16:18">
      <c r="P78">
        <v>0</v>
      </c>
      <c r="Q78">
        <v>0</v>
      </c>
      <c r="R78">
        <v>0</v>
      </c>
    </row>
    <row r="79" spans="16:18">
      <c r="P79">
        <v>0</v>
      </c>
      <c r="Q79">
        <v>0</v>
      </c>
      <c r="R79">
        <v>0</v>
      </c>
    </row>
    <row r="80" spans="16:18">
      <c r="P80">
        <v>0</v>
      </c>
      <c r="Q80">
        <v>0</v>
      </c>
      <c r="R80">
        <v>0</v>
      </c>
    </row>
    <row r="81" spans="16:18">
      <c r="P81">
        <v>0</v>
      </c>
      <c r="Q81">
        <v>0</v>
      </c>
      <c r="R81">
        <v>0</v>
      </c>
    </row>
    <row r="82" spans="16:18">
      <c r="P82">
        <v>0</v>
      </c>
      <c r="Q82">
        <v>0</v>
      </c>
      <c r="R82">
        <v>0</v>
      </c>
    </row>
    <row r="83" spans="16:18">
      <c r="P83">
        <v>0</v>
      </c>
      <c r="Q83">
        <v>0</v>
      </c>
      <c r="R83">
        <v>0</v>
      </c>
    </row>
    <row r="84" spans="16:18">
      <c r="P84">
        <v>0</v>
      </c>
      <c r="Q84">
        <v>0</v>
      </c>
      <c r="R84">
        <v>0</v>
      </c>
    </row>
    <row r="85" spans="16:18">
      <c r="P85">
        <v>0</v>
      </c>
      <c r="Q85">
        <v>0</v>
      </c>
      <c r="R85">
        <v>0</v>
      </c>
    </row>
    <row r="86" spans="16:18">
      <c r="P86">
        <v>0</v>
      </c>
      <c r="Q86">
        <v>0</v>
      </c>
      <c r="R86">
        <v>0</v>
      </c>
    </row>
    <row r="87" spans="16:18">
      <c r="P87">
        <v>0</v>
      </c>
      <c r="Q87">
        <v>0</v>
      </c>
      <c r="R87">
        <v>0</v>
      </c>
    </row>
    <row r="88" spans="16:18">
      <c r="P88">
        <v>0</v>
      </c>
      <c r="Q88">
        <v>0</v>
      </c>
      <c r="R88">
        <v>0</v>
      </c>
    </row>
    <row r="89" spans="16:18">
      <c r="P89">
        <v>0</v>
      </c>
      <c r="Q89">
        <v>0</v>
      </c>
      <c r="R89">
        <v>0</v>
      </c>
    </row>
    <row r="90" spans="16:18">
      <c r="P90">
        <v>0</v>
      </c>
      <c r="Q90">
        <v>0</v>
      </c>
      <c r="R90">
        <v>0</v>
      </c>
    </row>
    <row r="91" spans="16:18">
      <c r="P91">
        <v>0</v>
      </c>
      <c r="Q91">
        <v>0</v>
      </c>
      <c r="R91">
        <v>0</v>
      </c>
    </row>
    <row r="92" spans="16:18">
      <c r="P92">
        <v>0</v>
      </c>
      <c r="Q92">
        <v>0</v>
      </c>
      <c r="R92">
        <v>0</v>
      </c>
    </row>
    <row r="93" spans="16:18">
      <c r="P93">
        <v>0</v>
      </c>
      <c r="Q93">
        <v>0</v>
      </c>
      <c r="R93">
        <v>0</v>
      </c>
    </row>
    <row r="94" spans="16:18">
      <c r="P94">
        <v>0</v>
      </c>
      <c r="Q94">
        <v>0</v>
      </c>
      <c r="R94">
        <v>0</v>
      </c>
    </row>
    <row r="95" spans="16:18">
      <c r="P95">
        <v>0</v>
      </c>
      <c r="Q95">
        <v>0</v>
      </c>
      <c r="R95">
        <v>0</v>
      </c>
    </row>
    <row r="96" spans="16:18">
      <c r="P96">
        <v>0</v>
      </c>
      <c r="Q96">
        <v>0</v>
      </c>
      <c r="R96">
        <v>0</v>
      </c>
    </row>
    <row r="97" spans="16:18">
      <c r="P97">
        <v>0</v>
      </c>
      <c r="Q97">
        <v>0</v>
      </c>
      <c r="R97">
        <v>0</v>
      </c>
    </row>
    <row r="98" spans="16:18">
      <c r="P98">
        <v>0</v>
      </c>
      <c r="Q98">
        <v>0</v>
      </c>
      <c r="R98">
        <v>0</v>
      </c>
    </row>
    <row r="99" spans="16:18">
      <c r="P99">
        <v>0</v>
      </c>
      <c r="Q99">
        <v>0</v>
      </c>
      <c r="R99">
        <v>0</v>
      </c>
    </row>
    <row r="100" spans="16:18">
      <c r="P100">
        <v>0</v>
      </c>
      <c r="Q100">
        <v>0</v>
      </c>
      <c r="R100">
        <v>0</v>
      </c>
    </row>
    <row r="101" spans="16:18">
      <c r="P101">
        <v>0</v>
      </c>
      <c r="Q101">
        <v>0</v>
      </c>
      <c r="R101">
        <v>0</v>
      </c>
    </row>
    <row r="102" spans="16:18">
      <c r="P102">
        <v>0</v>
      </c>
      <c r="Q102">
        <v>0</v>
      </c>
      <c r="R102">
        <v>0</v>
      </c>
    </row>
    <row r="103" spans="16:18">
      <c r="P103">
        <v>0</v>
      </c>
      <c r="Q103">
        <v>0</v>
      </c>
      <c r="R103">
        <v>0</v>
      </c>
    </row>
    <row r="104" spans="16:18">
      <c r="P104">
        <v>0</v>
      </c>
      <c r="Q104">
        <v>0</v>
      </c>
      <c r="R104">
        <v>0</v>
      </c>
    </row>
    <row r="105" spans="16:18">
      <c r="P105">
        <v>0</v>
      </c>
      <c r="Q105">
        <v>0</v>
      </c>
      <c r="R105">
        <v>0</v>
      </c>
    </row>
    <row r="106" spans="16:18">
      <c r="P106">
        <v>0</v>
      </c>
      <c r="Q106">
        <v>0</v>
      </c>
      <c r="R106">
        <v>0</v>
      </c>
    </row>
    <row r="107" spans="16:18">
      <c r="P107">
        <v>0</v>
      </c>
      <c r="Q107">
        <v>0</v>
      </c>
      <c r="R107">
        <v>0</v>
      </c>
    </row>
    <row r="108" spans="16:18">
      <c r="P108">
        <v>0</v>
      </c>
      <c r="Q108">
        <v>0</v>
      </c>
      <c r="R108">
        <v>0</v>
      </c>
    </row>
    <row r="109" spans="16:18">
      <c r="P109">
        <v>0</v>
      </c>
      <c r="Q109">
        <v>0</v>
      </c>
      <c r="R109">
        <v>0</v>
      </c>
    </row>
    <row r="110" spans="16:18">
      <c r="P110">
        <v>0</v>
      </c>
      <c r="Q110">
        <v>0</v>
      </c>
      <c r="R110">
        <v>0</v>
      </c>
    </row>
    <row r="111" spans="16:18">
      <c r="P111">
        <v>0</v>
      </c>
      <c r="Q111">
        <v>0</v>
      </c>
      <c r="R111">
        <v>0</v>
      </c>
    </row>
    <row r="112" spans="16:18">
      <c r="P112">
        <v>0</v>
      </c>
      <c r="Q112">
        <v>0</v>
      </c>
      <c r="R112">
        <v>0</v>
      </c>
    </row>
    <row r="113" spans="16:18">
      <c r="P113">
        <v>0</v>
      </c>
      <c r="Q113">
        <v>0</v>
      </c>
      <c r="R113">
        <v>0</v>
      </c>
    </row>
    <row r="114" spans="16:18">
      <c r="P114">
        <v>0</v>
      </c>
      <c r="Q114">
        <v>0</v>
      </c>
      <c r="R114">
        <v>0</v>
      </c>
    </row>
    <row r="115" spans="16:18">
      <c r="P115">
        <v>0</v>
      </c>
      <c r="Q115">
        <v>0</v>
      </c>
      <c r="R115">
        <v>0</v>
      </c>
    </row>
    <row r="116" spans="16:18">
      <c r="P116">
        <v>0</v>
      </c>
      <c r="Q116">
        <v>0</v>
      </c>
      <c r="R116">
        <v>0</v>
      </c>
    </row>
    <row r="117" spans="16:18">
      <c r="P117">
        <v>0</v>
      </c>
      <c r="Q117">
        <v>0</v>
      </c>
      <c r="R117">
        <v>0</v>
      </c>
    </row>
    <row r="118" spans="16:18">
      <c r="P118">
        <v>0</v>
      </c>
      <c r="Q118">
        <v>0</v>
      </c>
      <c r="R118">
        <v>0</v>
      </c>
    </row>
    <row r="119" spans="16:18">
      <c r="P119">
        <v>0</v>
      </c>
      <c r="Q119">
        <v>0</v>
      </c>
      <c r="R119">
        <v>0</v>
      </c>
    </row>
    <row r="120" spans="16:18">
      <c r="P120">
        <v>0</v>
      </c>
      <c r="Q120">
        <v>0</v>
      </c>
      <c r="R120">
        <v>0</v>
      </c>
    </row>
    <row r="121" spans="16:18">
      <c r="P121">
        <v>0</v>
      </c>
      <c r="Q121">
        <v>0</v>
      </c>
      <c r="R121">
        <v>0</v>
      </c>
    </row>
    <row r="122" spans="16:18">
      <c r="P122">
        <v>0</v>
      </c>
      <c r="Q122">
        <v>0</v>
      </c>
      <c r="R122">
        <v>0</v>
      </c>
    </row>
    <row r="123" spans="16:18">
      <c r="P123">
        <v>0</v>
      </c>
      <c r="Q123">
        <v>0</v>
      </c>
      <c r="R123">
        <v>0</v>
      </c>
    </row>
    <row r="124" spans="16:18">
      <c r="P124">
        <v>0</v>
      </c>
      <c r="Q124">
        <v>0</v>
      </c>
      <c r="R124">
        <v>0</v>
      </c>
    </row>
    <row r="125" spans="16:18">
      <c r="P125">
        <v>0</v>
      </c>
      <c r="Q125">
        <v>0</v>
      </c>
      <c r="R125">
        <v>0</v>
      </c>
    </row>
    <row r="126" spans="16:18">
      <c r="P126">
        <v>0</v>
      </c>
      <c r="Q126">
        <v>0</v>
      </c>
      <c r="R126">
        <v>0</v>
      </c>
    </row>
    <row r="127" spans="16:18">
      <c r="P127">
        <v>0</v>
      </c>
      <c r="Q127">
        <v>0</v>
      </c>
      <c r="R127">
        <v>0</v>
      </c>
    </row>
    <row r="128" spans="16:18">
      <c r="P128">
        <v>0</v>
      </c>
      <c r="Q128">
        <v>0</v>
      </c>
      <c r="R128">
        <v>0</v>
      </c>
    </row>
    <row r="129" spans="16:18">
      <c r="P129">
        <v>0</v>
      </c>
      <c r="Q129">
        <v>0</v>
      </c>
      <c r="R129">
        <v>0</v>
      </c>
    </row>
    <row r="130" spans="16:18">
      <c r="P130">
        <v>0</v>
      </c>
      <c r="Q130">
        <v>0</v>
      </c>
      <c r="R130">
        <v>0</v>
      </c>
    </row>
    <row r="131" spans="16:18">
      <c r="P131">
        <v>0</v>
      </c>
      <c r="Q131">
        <v>0</v>
      </c>
      <c r="R131">
        <v>0</v>
      </c>
    </row>
    <row r="132" spans="16:18">
      <c r="P132">
        <v>0</v>
      </c>
      <c r="Q132">
        <v>0</v>
      </c>
      <c r="R132">
        <v>0</v>
      </c>
    </row>
    <row r="133" spans="16:18">
      <c r="P133">
        <v>0</v>
      </c>
      <c r="Q133">
        <v>0</v>
      </c>
      <c r="R133">
        <v>0</v>
      </c>
    </row>
    <row r="134" spans="16:18">
      <c r="P134">
        <v>0</v>
      </c>
      <c r="Q134">
        <v>0</v>
      </c>
      <c r="R134">
        <v>0</v>
      </c>
    </row>
    <row r="135" spans="16:18">
      <c r="P135">
        <v>0</v>
      </c>
      <c r="Q135">
        <v>0</v>
      </c>
      <c r="R135">
        <v>0</v>
      </c>
    </row>
    <row r="136" spans="16:18">
      <c r="P136">
        <v>0</v>
      </c>
      <c r="Q136">
        <v>0</v>
      </c>
      <c r="R136">
        <v>0</v>
      </c>
    </row>
    <row r="137" spans="16:18">
      <c r="P137">
        <v>0</v>
      </c>
      <c r="Q137">
        <v>0</v>
      </c>
      <c r="R137">
        <v>0</v>
      </c>
    </row>
    <row r="138" spans="16:18">
      <c r="P138">
        <v>0</v>
      </c>
      <c r="Q138">
        <v>0</v>
      </c>
      <c r="R138">
        <v>0</v>
      </c>
    </row>
    <row r="139" spans="16:18">
      <c r="P139">
        <v>0</v>
      </c>
      <c r="Q139">
        <v>0</v>
      </c>
      <c r="R139">
        <v>0</v>
      </c>
    </row>
    <row r="140" spans="16:18">
      <c r="P140">
        <v>0</v>
      </c>
      <c r="Q140">
        <v>0</v>
      </c>
      <c r="R140">
        <v>0</v>
      </c>
    </row>
    <row r="141" spans="16:18">
      <c r="P141">
        <v>0</v>
      </c>
      <c r="Q141">
        <v>0</v>
      </c>
      <c r="R141">
        <v>0</v>
      </c>
    </row>
    <row r="142" spans="16:18">
      <c r="P142">
        <v>0</v>
      </c>
      <c r="Q142">
        <v>0</v>
      </c>
      <c r="R142">
        <v>0</v>
      </c>
    </row>
    <row r="143" spans="16:18">
      <c r="P143">
        <v>0</v>
      </c>
      <c r="Q143">
        <v>0</v>
      </c>
      <c r="R143">
        <v>0</v>
      </c>
    </row>
    <row r="144" spans="16:18">
      <c r="P144">
        <v>0</v>
      </c>
      <c r="Q144">
        <v>0</v>
      </c>
      <c r="R144">
        <v>0</v>
      </c>
    </row>
    <row r="145" spans="16:18">
      <c r="P145">
        <v>0</v>
      </c>
      <c r="Q145">
        <v>0</v>
      </c>
      <c r="R145">
        <v>0</v>
      </c>
    </row>
    <row r="146" spans="16:18">
      <c r="P146">
        <v>0</v>
      </c>
      <c r="Q146">
        <v>0</v>
      </c>
      <c r="R146">
        <v>0</v>
      </c>
    </row>
    <row r="147" spans="16:18">
      <c r="P147">
        <v>0</v>
      </c>
      <c r="Q147">
        <v>0</v>
      </c>
      <c r="R147">
        <v>0</v>
      </c>
    </row>
    <row r="148" spans="16:18">
      <c r="P148">
        <v>0</v>
      </c>
      <c r="Q148">
        <v>0</v>
      </c>
      <c r="R148">
        <v>0</v>
      </c>
    </row>
    <row r="149" spans="16:18">
      <c r="P149">
        <v>0</v>
      </c>
      <c r="Q149">
        <v>0</v>
      </c>
      <c r="R149">
        <v>0</v>
      </c>
    </row>
    <row r="150" spans="16:18">
      <c r="P150">
        <v>0</v>
      </c>
      <c r="Q150">
        <v>0</v>
      </c>
      <c r="R150">
        <v>0</v>
      </c>
    </row>
    <row r="151" spans="16:18">
      <c r="P151">
        <v>0</v>
      </c>
      <c r="Q151">
        <v>0</v>
      </c>
      <c r="R151">
        <v>0</v>
      </c>
    </row>
    <row r="152" spans="16:18">
      <c r="P152">
        <v>0</v>
      </c>
      <c r="Q152">
        <v>0</v>
      </c>
      <c r="R152">
        <v>0</v>
      </c>
    </row>
    <row r="153" spans="16:18">
      <c r="P153">
        <v>0</v>
      </c>
      <c r="Q153">
        <v>0</v>
      </c>
      <c r="R153">
        <v>0</v>
      </c>
    </row>
    <row r="154" spans="16:18">
      <c r="P154">
        <v>0</v>
      </c>
      <c r="Q154">
        <v>0</v>
      </c>
      <c r="R154">
        <v>0</v>
      </c>
    </row>
    <row r="155" spans="16:18">
      <c r="P155">
        <v>0</v>
      </c>
      <c r="Q155">
        <v>0</v>
      </c>
      <c r="R155">
        <v>0</v>
      </c>
    </row>
    <row r="156" spans="16:18">
      <c r="P156">
        <v>0</v>
      </c>
      <c r="Q156">
        <v>0</v>
      </c>
      <c r="R156">
        <v>0</v>
      </c>
    </row>
    <row r="157" spans="16:18">
      <c r="P157">
        <v>0</v>
      </c>
      <c r="Q157">
        <v>0</v>
      </c>
      <c r="R157">
        <v>0</v>
      </c>
    </row>
    <row r="158" spans="16:18">
      <c r="P158">
        <v>0</v>
      </c>
      <c r="Q158">
        <v>0</v>
      </c>
      <c r="R158">
        <v>0</v>
      </c>
    </row>
    <row r="159" spans="16:18">
      <c r="P159">
        <v>0</v>
      </c>
      <c r="Q159">
        <v>0</v>
      </c>
      <c r="R159">
        <v>0</v>
      </c>
    </row>
    <row r="160" spans="16:18">
      <c r="P160">
        <v>0</v>
      </c>
      <c r="Q160">
        <v>0</v>
      </c>
      <c r="R160">
        <v>0</v>
      </c>
    </row>
    <row r="161" spans="16:18">
      <c r="P161">
        <v>0</v>
      </c>
      <c r="Q161">
        <v>0</v>
      </c>
      <c r="R161">
        <v>0</v>
      </c>
    </row>
  </sheetData>
  <mergeCells count="21">
    <mergeCell ref="A2:F2"/>
    <mergeCell ref="A3:E3"/>
    <mergeCell ref="F3:F46"/>
    <mergeCell ref="A5:A7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  <mergeCell ref="A47:F47"/>
    <mergeCell ref="A48:F48"/>
    <mergeCell ref="A49:F49"/>
    <mergeCell ref="A50:F50"/>
  </mergeCells>
  <pageMargins left="0.7" right="0.7" top="0.75" bottom="0.75" header="0.3" footer="0.3"/>
  <pageSetup paperSize="9" scale="7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0"/>
  <sheetViews>
    <sheetView topLeftCell="A43" zoomScale="115" zoomScaleNormal="115" workbookViewId="0">
      <selection activeCell="A55" sqref="A55:F55"/>
    </sheetView>
  </sheetViews>
  <sheetFormatPr defaultRowHeight="12.75"/>
  <cols>
    <col min="1" max="2" width="7.5" customWidth="1"/>
    <col min="3" max="3" width="9.33203125" customWidth="1"/>
    <col min="4" max="5" width="9.5" customWidth="1"/>
    <col min="6" max="6" width="79.33203125" customWidth="1"/>
    <col min="8" max="9" width="0" hidden="1" customWidth="1"/>
    <col min="10" max="10" width="8.1640625" hidden="1" customWidth="1"/>
    <col min="11" max="15" width="0" hidden="1" customWidth="1"/>
    <col min="16" max="16" width="22.83203125" hidden="1" customWidth="1"/>
    <col min="17" max="17" width="13.83203125" hidden="1" customWidth="1"/>
    <col min="18" max="18" width="18.83203125" hidden="1" customWidth="1"/>
  </cols>
  <sheetData>
    <row r="1" spans="1:18" ht="31.9" customHeight="1">
      <c r="B1" s="44"/>
      <c r="C1" s="44"/>
      <c r="D1" s="44"/>
      <c r="E1" s="44"/>
      <c r="F1" s="110" t="s">
        <v>146</v>
      </c>
    </row>
    <row r="2" spans="1:18" ht="41.25" customHeight="1">
      <c r="A2" s="220" t="s">
        <v>57</v>
      </c>
      <c r="B2" s="220"/>
      <c r="C2" s="220"/>
      <c r="D2" s="220"/>
      <c r="E2" s="220"/>
      <c r="F2" s="221"/>
      <c r="N2">
        <f>data!B3</f>
        <v>3.4208000000000003</v>
      </c>
    </row>
    <row r="3" spans="1:18" ht="19.149999999999999" customHeight="1">
      <c r="A3" s="183" t="s">
        <v>62</v>
      </c>
      <c r="B3" s="184"/>
      <c r="C3" s="184"/>
      <c r="D3" s="184"/>
      <c r="E3" s="185"/>
      <c r="F3" s="139"/>
    </row>
    <row r="4" spans="1:18" ht="48" customHeight="1">
      <c r="A4" s="27" t="s">
        <v>63</v>
      </c>
      <c r="B4" s="28" t="s">
        <v>64</v>
      </c>
      <c r="C4" s="28" t="s">
        <v>65</v>
      </c>
      <c r="D4" s="28" t="s">
        <v>66</v>
      </c>
      <c r="E4" s="28" t="s">
        <v>67</v>
      </c>
      <c r="F4" s="139"/>
    </row>
    <row r="5" spans="1:18" ht="9.4" customHeight="1">
      <c r="A5" s="228">
        <v>150</v>
      </c>
      <c r="B5" s="29">
        <v>1.5</v>
      </c>
      <c r="C5" s="124">
        <f>ROUNDUP($N$2*P5,0)*0.6+H5</f>
        <v>1046.4000000000001</v>
      </c>
      <c r="D5" s="124">
        <f t="shared" ref="D5:E5" si="0">ROUNDUP($N$2*Q5,0)*0.6+I5</f>
        <v>1076.8</v>
      </c>
      <c r="E5" s="124">
        <f t="shared" si="0"/>
        <v>1108.8</v>
      </c>
      <c r="F5" s="139"/>
      <c r="H5">
        <v>654</v>
      </c>
      <c r="I5">
        <v>673</v>
      </c>
      <c r="J5">
        <v>693</v>
      </c>
      <c r="P5">
        <v>191.1</v>
      </c>
      <c r="Q5">
        <v>196.64999999999998</v>
      </c>
      <c r="R5">
        <v>202.54</v>
      </c>
    </row>
    <row r="6" spans="1:18" ht="9.4" customHeight="1">
      <c r="A6" s="229"/>
      <c r="B6" s="29">
        <v>2.5</v>
      </c>
      <c r="C6" s="124">
        <v>1076.8</v>
      </c>
      <c r="D6" s="124">
        <v>1108.8</v>
      </c>
      <c r="E6" s="124">
        <v>1142.4000000000001</v>
      </c>
      <c r="F6" s="139"/>
      <c r="H6">
        <v>654</v>
      </c>
      <c r="I6">
        <v>673</v>
      </c>
      <c r="J6">
        <v>693</v>
      </c>
      <c r="P6">
        <v>191.08299999999997</v>
      </c>
      <c r="Q6">
        <v>196.64999999999998</v>
      </c>
      <c r="R6">
        <v>202.54</v>
      </c>
    </row>
    <row r="7" spans="1:18" ht="9.4" customHeight="1">
      <c r="A7" s="230"/>
      <c r="B7" s="30">
        <v>5</v>
      </c>
      <c r="C7" s="95">
        <f t="shared" ref="C7:C52" si="1">ROUNDUP($N$2*P7,0)*0.6+H7</f>
        <v>1108.8</v>
      </c>
      <c r="D7" s="95">
        <f t="shared" ref="D7:D52" si="2">ROUNDUP($N$2*Q7,0)*0.6+I7</f>
        <v>1142.4000000000001</v>
      </c>
      <c r="E7" s="95">
        <f t="shared" ref="E7:E52" si="3">ROUNDUP($N$2*R7,0)*0.6+J7</f>
        <v>1176</v>
      </c>
      <c r="F7" s="139"/>
      <c r="H7">
        <v>693</v>
      </c>
      <c r="I7">
        <v>714</v>
      </c>
      <c r="J7">
        <v>735</v>
      </c>
      <c r="P7">
        <v>202.54</v>
      </c>
      <c r="Q7">
        <v>208.44899999999998</v>
      </c>
      <c r="R7">
        <v>214.7</v>
      </c>
    </row>
    <row r="8" spans="1:18" ht="9.4" customHeight="1">
      <c r="A8" s="228">
        <v>200</v>
      </c>
      <c r="B8" s="29">
        <v>1.5</v>
      </c>
      <c r="C8" s="95">
        <f t="shared" si="1"/>
        <v>1046.4000000000001</v>
      </c>
      <c r="D8" s="95">
        <f t="shared" si="2"/>
        <v>1076.8</v>
      </c>
      <c r="E8" s="95">
        <f t="shared" si="3"/>
        <v>1108.8</v>
      </c>
      <c r="F8" s="139"/>
      <c r="H8">
        <v>654</v>
      </c>
      <c r="I8">
        <v>673</v>
      </c>
      <c r="J8">
        <v>693</v>
      </c>
      <c r="P8">
        <v>191.08299999999997</v>
      </c>
      <c r="Q8">
        <v>196.64999999999998</v>
      </c>
      <c r="R8">
        <v>202.54</v>
      </c>
    </row>
    <row r="9" spans="1:18" ht="9.4" customHeight="1">
      <c r="A9" s="229"/>
      <c r="B9" s="29">
        <v>2.5</v>
      </c>
      <c r="C9" s="95">
        <f t="shared" si="1"/>
        <v>1076.8</v>
      </c>
      <c r="D9" s="95">
        <f t="shared" si="2"/>
        <v>1108.8</v>
      </c>
      <c r="E9" s="95">
        <f t="shared" si="3"/>
        <v>1142.4000000000001</v>
      </c>
      <c r="F9" s="139"/>
      <c r="H9">
        <v>673</v>
      </c>
      <c r="I9">
        <v>693</v>
      </c>
      <c r="J9">
        <v>714</v>
      </c>
      <c r="P9">
        <v>196.64999999999998</v>
      </c>
      <c r="Q9">
        <v>202.369</v>
      </c>
      <c r="R9">
        <v>208.44899999999998</v>
      </c>
    </row>
    <row r="10" spans="1:18" ht="9.4" customHeight="1">
      <c r="A10" s="230"/>
      <c r="B10" s="30">
        <v>5</v>
      </c>
      <c r="C10" s="95">
        <f t="shared" si="1"/>
        <v>1108.8</v>
      </c>
      <c r="D10" s="95">
        <f t="shared" si="2"/>
        <v>1142.4000000000001</v>
      </c>
      <c r="E10" s="95">
        <f t="shared" si="3"/>
        <v>1176</v>
      </c>
      <c r="F10" s="139"/>
      <c r="H10">
        <v>693</v>
      </c>
      <c r="I10">
        <v>714</v>
      </c>
      <c r="J10">
        <v>735</v>
      </c>
      <c r="P10">
        <v>202.54</v>
      </c>
      <c r="Q10">
        <v>208.44899999999998</v>
      </c>
      <c r="R10">
        <v>214.7</v>
      </c>
    </row>
    <row r="11" spans="1:18" ht="9.4" customHeight="1">
      <c r="A11" s="228">
        <v>250</v>
      </c>
      <c r="B11" s="29">
        <v>2.5</v>
      </c>
      <c r="C11" s="95">
        <f t="shared" si="1"/>
        <v>1065.5999999999999</v>
      </c>
      <c r="D11" s="95">
        <f t="shared" si="2"/>
        <v>1096</v>
      </c>
      <c r="E11" s="95">
        <f t="shared" si="3"/>
        <v>1129.5999999999999</v>
      </c>
      <c r="F11" s="139"/>
      <c r="H11">
        <v>666</v>
      </c>
      <c r="I11">
        <v>685</v>
      </c>
      <c r="J11">
        <v>706</v>
      </c>
      <c r="P11">
        <v>194.46499999999997</v>
      </c>
      <c r="Q11">
        <v>200.12699999999998</v>
      </c>
      <c r="R11">
        <v>206.13099999999997</v>
      </c>
    </row>
    <row r="12" spans="1:18" ht="9.4" customHeight="1">
      <c r="A12" s="229"/>
      <c r="B12" s="30">
        <v>5</v>
      </c>
      <c r="C12" s="95">
        <f t="shared" si="1"/>
        <v>1096</v>
      </c>
      <c r="D12" s="95">
        <f t="shared" si="2"/>
        <v>1128</v>
      </c>
      <c r="E12" s="95">
        <f t="shared" si="3"/>
        <v>1161.5999999999999</v>
      </c>
      <c r="F12" s="139"/>
      <c r="H12">
        <v>685</v>
      </c>
      <c r="I12">
        <v>705</v>
      </c>
      <c r="J12">
        <v>726</v>
      </c>
      <c r="P12">
        <v>200.12699999999998</v>
      </c>
      <c r="Q12">
        <v>205.96</v>
      </c>
      <c r="R12">
        <v>212.13499999999999</v>
      </c>
    </row>
    <row r="13" spans="1:18" ht="9.4" customHeight="1">
      <c r="A13" s="230"/>
      <c r="B13" s="30">
        <v>10</v>
      </c>
      <c r="C13" s="95">
        <f t="shared" si="1"/>
        <v>1129.5999999999999</v>
      </c>
      <c r="D13" s="95">
        <f t="shared" si="2"/>
        <v>1161.5999999999999</v>
      </c>
      <c r="E13" s="95">
        <f t="shared" si="3"/>
        <v>1196.8</v>
      </c>
      <c r="F13" s="139"/>
      <c r="H13">
        <v>706</v>
      </c>
      <c r="I13">
        <v>726</v>
      </c>
      <c r="J13">
        <v>748</v>
      </c>
      <c r="P13">
        <v>206.13099999999997</v>
      </c>
      <c r="Q13">
        <v>212.13499999999999</v>
      </c>
      <c r="R13">
        <v>218.5</v>
      </c>
    </row>
    <row r="14" spans="1:18" ht="9.4" customHeight="1">
      <c r="A14" s="228">
        <v>300</v>
      </c>
      <c r="B14" s="29">
        <v>2.5</v>
      </c>
      <c r="C14" s="95">
        <f t="shared" si="1"/>
        <v>1065.5999999999999</v>
      </c>
      <c r="D14" s="95">
        <f t="shared" si="2"/>
        <v>1096</v>
      </c>
      <c r="E14" s="95">
        <f t="shared" si="3"/>
        <v>1129.5999999999999</v>
      </c>
      <c r="F14" s="139"/>
      <c r="H14">
        <v>666</v>
      </c>
      <c r="I14">
        <v>685</v>
      </c>
      <c r="J14">
        <v>706</v>
      </c>
      <c r="P14">
        <v>194.46499999999997</v>
      </c>
      <c r="Q14">
        <v>200.12699999999998</v>
      </c>
      <c r="R14">
        <v>206.13099999999997</v>
      </c>
    </row>
    <row r="15" spans="1:18" ht="9.4" customHeight="1">
      <c r="A15" s="229"/>
      <c r="B15" s="30">
        <v>5</v>
      </c>
      <c r="C15" s="95">
        <f t="shared" si="1"/>
        <v>1096</v>
      </c>
      <c r="D15" s="95">
        <f t="shared" si="2"/>
        <v>1128</v>
      </c>
      <c r="E15" s="95">
        <f t="shared" si="3"/>
        <v>1161.5999999999999</v>
      </c>
      <c r="F15" s="139"/>
      <c r="H15">
        <v>685</v>
      </c>
      <c r="I15">
        <v>705</v>
      </c>
      <c r="J15">
        <v>726</v>
      </c>
      <c r="P15">
        <v>200.12699999999998</v>
      </c>
      <c r="Q15">
        <v>205.96</v>
      </c>
      <c r="R15">
        <v>212.13499999999999</v>
      </c>
    </row>
    <row r="16" spans="1:18" ht="9.4" customHeight="1">
      <c r="A16" s="230"/>
      <c r="B16" s="30">
        <v>10</v>
      </c>
      <c r="C16" s="95">
        <f t="shared" si="1"/>
        <v>1129.5999999999999</v>
      </c>
      <c r="D16" s="95">
        <f t="shared" si="2"/>
        <v>1161.5999999999999</v>
      </c>
      <c r="E16" s="95">
        <f t="shared" si="3"/>
        <v>1196.8</v>
      </c>
      <c r="F16" s="139"/>
      <c r="H16">
        <v>706</v>
      </c>
      <c r="I16">
        <v>726</v>
      </c>
      <c r="J16">
        <v>748</v>
      </c>
      <c r="P16">
        <v>206.13099999999997</v>
      </c>
      <c r="Q16">
        <v>212.13499999999999</v>
      </c>
      <c r="R16">
        <v>218.5</v>
      </c>
    </row>
    <row r="17" spans="1:18" ht="9.4" customHeight="1">
      <c r="A17" s="222">
        <v>400</v>
      </c>
      <c r="B17" s="29">
        <v>2.5</v>
      </c>
      <c r="C17" s="95">
        <f t="shared" si="1"/>
        <v>1035.2</v>
      </c>
      <c r="D17" s="95">
        <f t="shared" si="2"/>
        <v>1065.5999999999999</v>
      </c>
      <c r="E17" s="95">
        <f t="shared" si="3"/>
        <v>1097.5999999999999</v>
      </c>
      <c r="F17" s="139"/>
      <c r="H17">
        <v>647</v>
      </c>
      <c r="I17">
        <v>666</v>
      </c>
      <c r="J17">
        <v>686</v>
      </c>
      <c r="P17">
        <v>189.107</v>
      </c>
      <c r="Q17">
        <v>194.61699999999999</v>
      </c>
      <c r="R17">
        <v>200.45</v>
      </c>
    </row>
    <row r="18" spans="1:18" ht="9.4" customHeight="1">
      <c r="A18" s="223"/>
      <c r="B18" s="30">
        <v>5</v>
      </c>
      <c r="C18" s="95">
        <f t="shared" si="1"/>
        <v>1065.5999999999999</v>
      </c>
      <c r="D18" s="95">
        <f t="shared" si="2"/>
        <v>1096</v>
      </c>
      <c r="E18" s="95">
        <f t="shared" si="3"/>
        <v>1129.5999999999999</v>
      </c>
      <c r="F18" s="139"/>
      <c r="H18">
        <v>666</v>
      </c>
      <c r="I18">
        <v>685</v>
      </c>
      <c r="J18">
        <v>706</v>
      </c>
      <c r="P18">
        <v>194.46499999999997</v>
      </c>
      <c r="Q18">
        <v>200.12699999999998</v>
      </c>
      <c r="R18">
        <v>206.13099999999997</v>
      </c>
    </row>
    <row r="19" spans="1:18" ht="9.4" customHeight="1">
      <c r="A19" s="223"/>
      <c r="B19" s="30">
        <v>10</v>
      </c>
      <c r="C19" s="95">
        <f t="shared" si="1"/>
        <v>1096</v>
      </c>
      <c r="D19" s="95">
        <f t="shared" si="2"/>
        <v>1128</v>
      </c>
      <c r="E19" s="95">
        <f t="shared" si="3"/>
        <v>1161.5999999999999</v>
      </c>
      <c r="F19" s="139"/>
      <c r="H19">
        <v>685</v>
      </c>
      <c r="I19">
        <v>705</v>
      </c>
      <c r="J19">
        <v>726</v>
      </c>
      <c r="P19">
        <v>200.12699999999998</v>
      </c>
      <c r="Q19">
        <v>205.96</v>
      </c>
      <c r="R19">
        <v>212.13499999999999</v>
      </c>
    </row>
    <row r="20" spans="1:18" ht="9.4" customHeight="1">
      <c r="A20" s="224"/>
      <c r="B20" s="30">
        <v>15</v>
      </c>
      <c r="C20" s="95">
        <f t="shared" si="1"/>
        <v>1129.5999999999999</v>
      </c>
      <c r="D20" s="95">
        <f t="shared" si="2"/>
        <v>1161.5999999999999</v>
      </c>
      <c r="E20" s="95">
        <f t="shared" si="3"/>
        <v>1196.8</v>
      </c>
      <c r="F20" s="139"/>
      <c r="H20">
        <v>706</v>
      </c>
      <c r="I20">
        <v>726</v>
      </c>
      <c r="J20">
        <v>748</v>
      </c>
      <c r="P20">
        <v>206.13099999999997</v>
      </c>
      <c r="Q20">
        <v>212.13499999999999</v>
      </c>
      <c r="R20">
        <v>218.5</v>
      </c>
    </row>
    <row r="21" spans="1:18" ht="9.4" customHeight="1">
      <c r="A21" s="222">
        <v>500</v>
      </c>
      <c r="B21" s="29">
        <v>2.5</v>
      </c>
      <c r="C21" s="95">
        <f t="shared" si="1"/>
        <v>1054.4000000000001</v>
      </c>
      <c r="D21" s="95">
        <f t="shared" si="2"/>
        <v>1084.8</v>
      </c>
      <c r="E21" s="95">
        <f t="shared" si="3"/>
        <v>1116.8</v>
      </c>
      <c r="F21" s="139"/>
      <c r="H21">
        <v>659</v>
      </c>
      <c r="I21">
        <v>678</v>
      </c>
      <c r="J21">
        <v>698</v>
      </c>
      <c r="P21">
        <v>192.39400000000001</v>
      </c>
      <c r="Q21">
        <v>197.99899999999997</v>
      </c>
      <c r="R21">
        <v>203.946</v>
      </c>
    </row>
    <row r="22" spans="1:18" ht="9.4" customHeight="1">
      <c r="A22" s="223"/>
      <c r="B22" s="30">
        <v>5</v>
      </c>
      <c r="C22" s="95">
        <f t="shared" si="1"/>
        <v>1083.2</v>
      </c>
      <c r="D22" s="95">
        <f t="shared" si="2"/>
        <v>1115.2</v>
      </c>
      <c r="E22" s="95">
        <f t="shared" si="3"/>
        <v>1148.8</v>
      </c>
      <c r="F22" s="139"/>
      <c r="H22">
        <v>677</v>
      </c>
      <c r="I22">
        <v>697</v>
      </c>
      <c r="J22">
        <v>718</v>
      </c>
      <c r="P22">
        <v>197.84699999999998</v>
      </c>
      <c r="Q22">
        <v>203.60399999999998</v>
      </c>
      <c r="R22">
        <v>209.72199999999998</v>
      </c>
    </row>
    <row r="23" spans="1:18" ht="9.4" customHeight="1">
      <c r="A23" s="223"/>
      <c r="B23" s="30">
        <v>10</v>
      </c>
      <c r="C23" s="95">
        <f t="shared" si="1"/>
        <v>1115.2</v>
      </c>
      <c r="D23" s="95">
        <f t="shared" si="2"/>
        <v>1147.2</v>
      </c>
      <c r="E23" s="95">
        <f t="shared" si="3"/>
        <v>1182.4000000000001</v>
      </c>
      <c r="F23" s="139"/>
      <c r="H23">
        <v>697</v>
      </c>
      <c r="I23">
        <v>717</v>
      </c>
      <c r="J23">
        <v>739</v>
      </c>
      <c r="P23">
        <v>203.60399999999998</v>
      </c>
      <c r="Q23">
        <v>209.53199999999998</v>
      </c>
      <c r="R23">
        <v>215.821</v>
      </c>
    </row>
    <row r="24" spans="1:18" ht="9.4" customHeight="1">
      <c r="A24" s="224"/>
      <c r="B24" s="30">
        <v>15</v>
      </c>
      <c r="C24" s="95">
        <f t="shared" si="1"/>
        <v>1148.8</v>
      </c>
      <c r="D24" s="95">
        <f t="shared" si="2"/>
        <v>1182.4000000000001</v>
      </c>
      <c r="E24" s="95">
        <f t="shared" si="3"/>
        <v>1217.5999999999999</v>
      </c>
      <c r="F24" s="139"/>
      <c r="H24">
        <v>718</v>
      </c>
      <c r="I24">
        <v>739</v>
      </c>
      <c r="J24">
        <v>761</v>
      </c>
      <c r="P24">
        <v>209.72199999999998</v>
      </c>
      <c r="Q24">
        <v>215.821</v>
      </c>
      <c r="R24">
        <v>222.29999999999998</v>
      </c>
    </row>
    <row r="25" spans="1:18" ht="9.4" customHeight="1">
      <c r="A25" s="222">
        <v>600</v>
      </c>
      <c r="B25" s="29">
        <v>2.5</v>
      </c>
      <c r="C25" s="95">
        <f t="shared" si="1"/>
        <v>1054.4000000000001</v>
      </c>
      <c r="D25" s="95">
        <f t="shared" si="2"/>
        <v>1084.8</v>
      </c>
      <c r="E25" s="95">
        <f t="shared" si="3"/>
        <v>1116.8</v>
      </c>
      <c r="F25" s="139"/>
      <c r="H25">
        <v>659</v>
      </c>
      <c r="I25">
        <v>678</v>
      </c>
      <c r="J25">
        <v>698</v>
      </c>
      <c r="P25">
        <v>192.39400000000001</v>
      </c>
      <c r="Q25">
        <v>197.99899999999997</v>
      </c>
      <c r="R25">
        <v>203.946</v>
      </c>
    </row>
    <row r="26" spans="1:18" ht="9.4" customHeight="1">
      <c r="A26" s="223"/>
      <c r="B26" s="30">
        <v>5</v>
      </c>
      <c r="C26" s="95">
        <f t="shared" si="1"/>
        <v>1083.2</v>
      </c>
      <c r="D26" s="95">
        <f t="shared" si="2"/>
        <v>1115.2</v>
      </c>
      <c r="E26" s="95">
        <f t="shared" si="3"/>
        <v>1148.8</v>
      </c>
      <c r="F26" s="139"/>
      <c r="H26">
        <v>677</v>
      </c>
      <c r="I26">
        <v>697</v>
      </c>
      <c r="J26">
        <v>718</v>
      </c>
      <c r="P26">
        <v>197.84699999999998</v>
      </c>
      <c r="Q26">
        <v>203.60399999999998</v>
      </c>
      <c r="R26">
        <v>209.72199999999998</v>
      </c>
    </row>
    <row r="27" spans="1:18" ht="9.4" customHeight="1">
      <c r="A27" s="223"/>
      <c r="B27" s="30">
        <v>10</v>
      </c>
      <c r="C27" s="95">
        <f t="shared" si="1"/>
        <v>1115.2</v>
      </c>
      <c r="D27" s="95">
        <f t="shared" si="2"/>
        <v>1147.2</v>
      </c>
      <c r="E27" s="95">
        <f t="shared" si="3"/>
        <v>1182.4000000000001</v>
      </c>
      <c r="F27" s="139"/>
      <c r="H27">
        <v>697</v>
      </c>
      <c r="I27">
        <v>717</v>
      </c>
      <c r="J27">
        <v>739</v>
      </c>
      <c r="P27">
        <v>203.60399999999998</v>
      </c>
      <c r="Q27">
        <v>209.53199999999998</v>
      </c>
      <c r="R27">
        <v>215.821</v>
      </c>
    </row>
    <row r="28" spans="1:18" ht="9.4" customHeight="1">
      <c r="A28" s="224"/>
      <c r="B28" s="30">
        <v>15</v>
      </c>
      <c r="C28" s="95">
        <f t="shared" si="1"/>
        <v>1148.8</v>
      </c>
      <c r="D28" s="95">
        <f t="shared" si="2"/>
        <v>1182.4000000000001</v>
      </c>
      <c r="E28" s="95">
        <f t="shared" si="3"/>
        <v>1217.5999999999999</v>
      </c>
      <c r="F28" s="139"/>
      <c r="H28">
        <v>718</v>
      </c>
      <c r="I28">
        <v>739</v>
      </c>
      <c r="J28">
        <v>761</v>
      </c>
      <c r="P28">
        <v>209.72199999999998</v>
      </c>
      <c r="Q28">
        <v>215.821</v>
      </c>
      <c r="R28">
        <v>222.29999999999998</v>
      </c>
    </row>
    <row r="29" spans="1:18" ht="9.4" customHeight="1">
      <c r="A29" s="222">
        <v>700</v>
      </c>
      <c r="B29" s="29">
        <v>2.5</v>
      </c>
      <c r="C29" s="95">
        <f t="shared" si="1"/>
        <v>1072</v>
      </c>
      <c r="D29" s="95">
        <f t="shared" si="2"/>
        <v>1102.4000000000001</v>
      </c>
      <c r="E29" s="95">
        <f t="shared" si="3"/>
        <v>1136</v>
      </c>
      <c r="F29" s="139"/>
      <c r="H29">
        <v>670</v>
      </c>
      <c r="I29">
        <v>689</v>
      </c>
      <c r="J29">
        <v>710</v>
      </c>
      <c r="P29">
        <v>195.68099999999998</v>
      </c>
      <c r="Q29">
        <v>201.38099999999997</v>
      </c>
      <c r="R29">
        <v>207.423</v>
      </c>
    </row>
    <row r="30" spans="1:18" ht="9.4" customHeight="1">
      <c r="A30" s="223"/>
      <c r="B30" s="30">
        <v>5</v>
      </c>
      <c r="C30" s="95">
        <f t="shared" si="1"/>
        <v>1102.4000000000001</v>
      </c>
      <c r="D30" s="95">
        <f t="shared" si="2"/>
        <v>1134.4000000000001</v>
      </c>
      <c r="E30" s="95">
        <f t="shared" si="3"/>
        <v>1168</v>
      </c>
      <c r="F30" s="139"/>
      <c r="H30">
        <v>689</v>
      </c>
      <c r="I30">
        <v>709</v>
      </c>
      <c r="J30">
        <v>730</v>
      </c>
      <c r="P30">
        <v>201.22899999999998</v>
      </c>
      <c r="Q30">
        <v>207.08099999999999</v>
      </c>
      <c r="R30">
        <v>213.29400000000001</v>
      </c>
    </row>
    <row r="31" spans="1:18" ht="9.4" customHeight="1">
      <c r="A31" s="223"/>
      <c r="B31" s="30">
        <v>10</v>
      </c>
      <c r="C31" s="95">
        <f t="shared" si="1"/>
        <v>1134.4000000000001</v>
      </c>
      <c r="D31" s="95">
        <f t="shared" si="2"/>
        <v>1168</v>
      </c>
      <c r="E31" s="95">
        <f t="shared" si="3"/>
        <v>1201.5999999999999</v>
      </c>
      <c r="F31" s="139"/>
      <c r="H31">
        <v>709</v>
      </c>
      <c r="I31">
        <v>730</v>
      </c>
      <c r="J31">
        <v>751</v>
      </c>
      <c r="P31">
        <v>207.08099999999999</v>
      </c>
      <c r="Q31">
        <v>213.12299999999999</v>
      </c>
      <c r="R31">
        <v>219.50700000000001</v>
      </c>
    </row>
    <row r="32" spans="1:18" ht="9.4" customHeight="1">
      <c r="A32" s="224"/>
      <c r="B32" s="30">
        <v>15</v>
      </c>
      <c r="C32" s="95">
        <f t="shared" si="1"/>
        <v>1168</v>
      </c>
      <c r="D32" s="95">
        <f t="shared" si="2"/>
        <v>1201.5999999999999</v>
      </c>
      <c r="E32" s="95">
        <f t="shared" si="3"/>
        <v>1238.4000000000001</v>
      </c>
      <c r="F32" s="139"/>
      <c r="H32">
        <v>730</v>
      </c>
      <c r="I32">
        <v>751</v>
      </c>
      <c r="J32">
        <v>774</v>
      </c>
      <c r="P32">
        <v>213.29400000000001</v>
      </c>
      <c r="Q32">
        <v>219.50700000000001</v>
      </c>
      <c r="R32">
        <v>226.1</v>
      </c>
    </row>
    <row r="33" spans="1:18" ht="9.4" customHeight="1">
      <c r="A33" s="222">
        <v>750</v>
      </c>
      <c r="B33" s="29">
        <v>2.5</v>
      </c>
      <c r="C33" s="95">
        <f t="shared" si="1"/>
        <v>1072</v>
      </c>
      <c r="D33" s="95">
        <f t="shared" si="2"/>
        <v>1102.4000000000001</v>
      </c>
      <c r="E33" s="95">
        <f t="shared" si="3"/>
        <v>1136</v>
      </c>
      <c r="F33" s="139"/>
      <c r="H33">
        <v>670</v>
      </c>
      <c r="I33">
        <v>689</v>
      </c>
      <c r="J33">
        <v>710</v>
      </c>
      <c r="P33">
        <v>195.68099999999998</v>
      </c>
      <c r="Q33">
        <v>201.38099999999997</v>
      </c>
      <c r="R33">
        <v>207.423</v>
      </c>
    </row>
    <row r="34" spans="1:18" ht="9.4" customHeight="1">
      <c r="A34" s="223"/>
      <c r="B34" s="30">
        <v>5</v>
      </c>
      <c r="C34" s="95">
        <f t="shared" si="1"/>
        <v>1102.4000000000001</v>
      </c>
      <c r="D34" s="95">
        <f t="shared" si="2"/>
        <v>1134.4000000000001</v>
      </c>
      <c r="E34" s="95">
        <f t="shared" si="3"/>
        <v>1168</v>
      </c>
      <c r="F34" s="139"/>
      <c r="H34">
        <v>689</v>
      </c>
      <c r="I34">
        <v>709</v>
      </c>
      <c r="J34">
        <v>730</v>
      </c>
      <c r="P34">
        <v>201.22899999999998</v>
      </c>
      <c r="Q34">
        <v>207.08099999999999</v>
      </c>
      <c r="R34">
        <v>213.29400000000001</v>
      </c>
    </row>
    <row r="35" spans="1:18" ht="9.4" customHeight="1">
      <c r="A35" s="223"/>
      <c r="B35" s="30">
        <v>10</v>
      </c>
      <c r="C35" s="95">
        <f t="shared" si="1"/>
        <v>1134.4000000000001</v>
      </c>
      <c r="D35" s="95">
        <f t="shared" si="2"/>
        <v>1168</v>
      </c>
      <c r="E35" s="95">
        <f t="shared" si="3"/>
        <v>1201.5999999999999</v>
      </c>
      <c r="F35" s="139"/>
      <c r="H35">
        <v>709</v>
      </c>
      <c r="I35">
        <v>730</v>
      </c>
      <c r="J35">
        <v>751</v>
      </c>
      <c r="P35">
        <v>207.08099999999999</v>
      </c>
      <c r="Q35">
        <v>213.12299999999999</v>
      </c>
      <c r="R35">
        <v>219.50700000000001</v>
      </c>
    </row>
    <row r="36" spans="1:18" ht="9.4" customHeight="1">
      <c r="A36" s="224"/>
      <c r="B36" s="30">
        <v>15</v>
      </c>
      <c r="C36" s="95">
        <f t="shared" si="1"/>
        <v>1168</v>
      </c>
      <c r="D36" s="95">
        <f t="shared" si="2"/>
        <v>1201.5999999999999</v>
      </c>
      <c r="E36" s="95">
        <f t="shared" si="3"/>
        <v>1238.4000000000001</v>
      </c>
      <c r="F36" s="139"/>
      <c r="H36">
        <v>730</v>
      </c>
      <c r="I36">
        <v>751</v>
      </c>
      <c r="J36">
        <v>774</v>
      </c>
      <c r="P36">
        <v>213.29400000000001</v>
      </c>
      <c r="Q36">
        <v>219.50700000000001</v>
      </c>
      <c r="R36">
        <v>226.1</v>
      </c>
    </row>
    <row r="37" spans="1:18" ht="9.4" customHeight="1">
      <c r="A37" s="222">
        <v>800</v>
      </c>
      <c r="B37" s="29">
        <v>2.5</v>
      </c>
      <c r="C37" s="95">
        <f t="shared" si="1"/>
        <v>1072</v>
      </c>
      <c r="D37" s="95">
        <f t="shared" si="2"/>
        <v>1102.4000000000001</v>
      </c>
      <c r="E37" s="95">
        <f t="shared" si="3"/>
        <v>1136</v>
      </c>
      <c r="F37" s="139"/>
      <c r="H37">
        <v>670</v>
      </c>
      <c r="I37">
        <v>689</v>
      </c>
      <c r="J37">
        <v>710</v>
      </c>
      <c r="P37">
        <v>195.68099999999998</v>
      </c>
      <c r="Q37">
        <v>201.38099999999997</v>
      </c>
      <c r="R37">
        <v>207.423</v>
      </c>
    </row>
    <row r="38" spans="1:18" ht="9.4" customHeight="1">
      <c r="A38" s="223"/>
      <c r="B38" s="30">
        <v>5</v>
      </c>
      <c r="C38" s="95">
        <f t="shared" si="1"/>
        <v>1102.4000000000001</v>
      </c>
      <c r="D38" s="95">
        <f t="shared" si="2"/>
        <v>1134.4000000000001</v>
      </c>
      <c r="E38" s="95">
        <f t="shared" si="3"/>
        <v>1168</v>
      </c>
      <c r="F38" s="139"/>
      <c r="H38">
        <v>689</v>
      </c>
      <c r="I38">
        <v>709</v>
      </c>
      <c r="J38">
        <v>730</v>
      </c>
      <c r="P38">
        <v>201.22899999999998</v>
      </c>
      <c r="Q38">
        <v>207.08099999999999</v>
      </c>
      <c r="R38">
        <v>213.29400000000001</v>
      </c>
    </row>
    <row r="39" spans="1:18" ht="9.4" customHeight="1">
      <c r="A39" s="223"/>
      <c r="B39" s="30">
        <v>10</v>
      </c>
      <c r="C39" s="95">
        <f t="shared" si="1"/>
        <v>1134.4000000000001</v>
      </c>
      <c r="D39" s="95">
        <f t="shared" si="2"/>
        <v>1168</v>
      </c>
      <c r="E39" s="95">
        <f t="shared" si="3"/>
        <v>1201.5999999999999</v>
      </c>
      <c r="F39" s="139"/>
      <c r="H39">
        <v>709</v>
      </c>
      <c r="I39">
        <v>730</v>
      </c>
      <c r="J39">
        <v>751</v>
      </c>
      <c r="P39">
        <v>207.08099999999999</v>
      </c>
      <c r="Q39">
        <v>213.12299999999999</v>
      </c>
      <c r="R39">
        <v>219.50700000000001</v>
      </c>
    </row>
    <row r="40" spans="1:18" ht="9.4" customHeight="1">
      <c r="A40" s="224"/>
      <c r="B40" s="30">
        <v>15</v>
      </c>
      <c r="C40" s="95">
        <f t="shared" si="1"/>
        <v>1168</v>
      </c>
      <c r="D40" s="95">
        <f t="shared" si="2"/>
        <v>1201.5999999999999</v>
      </c>
      <c r="E40" s="95">
        <f t="shared" si="3"/>
        <v>1238.4000000000001</v>
      </c>
      <c r="F40" s="139"/>
      <c r="H40">
        <v>730</v>
      </c>
      <c r="I40">
        <v>751</v>
      </c>
      <c r="J40">
        <v>774</v>
      </c>
      <c r="P40">
        <v>213.29400000000001</v>
      </c>
      <c r="Q40">
        <v>219.50700000000001</v>
      </c>
      <c r="R40">
        <v>226.1</v>
      </c>
    </row>
    <row r="41" spans="1:18" ht="9.4" customHeight="1">
      <c r="A41" s="222">
        <v>1000</v>
      </c>
      <c r="B41" s="29">
        <v>2.5</v>
      </c>
      <c r="C41" s="95">
        <f t="shared" si="1"/>
        <v>1107.2</v>
      </c>
      <c r="D41" s="95">
        <f t="shared" si="2"/>
        <v>1140.8</v>
      </c>
      <c r="E41" s="95">
        <f t="shared" si="3"/>
        <v>1174.4000000000001</v>
      </c>
      <c r="F41" s="139"/>
      <c r="H41">
        <v>692</v>
      </c>
      <c r="I41">
        <v>713</v>
      </c>
      <c r="J41">
        <v>734</v>
      </c>
      <c r="P41">
        <v>202.27399999999997</v>
      </c>
      <c r="Q41">
        <v>208.16399999999999</v>
      </c>
      <c r="R41">
        <v>214.39599999999999</v>
      </c>
    </row>
    <row r="42" spans="1:18" ht="9.4" customHeight="1">
      <c r="A42" s="223"/>
      <c r="B42" s="30">
        <v>5</v>
      </c>
      <c r="C42" s="95">
        <f t="shared" si="1"/>
        <v>1139.2</v>
      </c>
      <c r="D42" s="95">
        <f t="shared" si="2"/>
        <v>1172.8</v>
      </c>
      <c r="E42" s="95">
        <f t="shared" si="3"/>
        <v>1208</v>
      </c>
      <c r="F42" s="139"/>
      <c r="H42">
        <v>712</v>
      </c>
      <c r="I42">
        <v>733</v>
      </c>
      <c r="J42">
        <v>755</v>
      </c>
      <c r="P42">
        <v>207.99299999999999</v>
      </c>
      <c r="Q42">
        <v>214.05399999999997</v>
      </c>
      <c r="R42">
        <v>220.476</v>
      </c>
    </row>
    <row r="43" spans="1:18" ht="9.4" customHeight="1">
      <c r="A43" s="223"/>
      <c r="B43" s="30">
        <v>10</v>
      </c>
      <c r="C43" s="95">
        <f t="shared" si="1"/>
        <v>1172.8</v>
      </c>
      <c r="D43" s="95">
        <f t="shared" si="2"/>
        <v>1206.4000000000001</v>
      </c>
      <c r="E43" s="95">
        <f t="shared" si="3"/>
        <v>1243.2</v>
      </c>
      <c r="F43" s="139"/>
      <c r="H43">
        <v>733</v>
      </c>
      <c r="I43">
        <v>754</v>
      </c>
      <c r="J43">
        <v>777</v>
      </c>
      <c r="P43">
        <v>214.05399999999997</v>
      </c>
      <c r="Q43">
        <v>220.28599999999997</v>
      </c>
      <c r="R43">
        <v>226.898</v>
      </c>
    </row>
    <row r="44" spans="1:18" ht="9.4" customHeight="1">
      <c r="A44" s="224"/>
      <c r="B44" s="30">
        <v>15</v>
      </c>
      <c r="C44" s="95">
        <f t="shared" si="1"/>
        <v>1208</v>
      </c>
      <c r="D44" s="95">
        <f t="shared" si="2"/>
        <v>1243.2</v>
      </c>
      <c r="E44" s="95">
        <f t="shared" si="3"/>
        <v>1280</v>
      </c>
      <c r="F44" s="139"/>
      <c r="H44">
        <v>755</v>
      </c>
      <c r="I44">
        <v>777</v>
      </c>
      <c r="J44">
        <v>800</v>
      </c>
      <c r="P44">
        <v>220.476</v>
      </c>
      <c r="Q44">
        <v>226.898</v>
      </c>
      <c r="R44">
        <v>233.7</v>
      </c>
    </row>
    <row r="45" spans="1:18" ht="9.4" customHeight="1">
      <c r="A45" s="222">
        <v>1200</v>
      </c>
      <c r="B45" s="29">
        <v>2.5</v>
      </c>
      <c r="C45" s="95">
        <f t="shared" si="1"/>
        <v>1134.4000000000001</v>
      </c>
      <c r="D45" s="95">
        <f t="shared" si="2"/>
        <v>1168</v>
      </c>
      <c r="E45" s="95">
        <f t="shared" si="3"/>
        <v>1203.2</v>
      </c>
      <c r="F45" s="139"/>
      <c r="H45">
        <v>709</v>
      </c>
      <c r="I45">
        <v>730</v>
      </c>
      <c r="J45">
        <v>752</v>
      </c>
      <c r="P45">
        <v>207.19499999999999</v>
      </c>
      <c r="Q45">
        <v>213.23699999999999</v>
      </c>
      <c r="R45">
        <v>219.64</v>
      </c>
    </row>
    <row r="46" spans="1:18" ht="9.4" customHeight="1">
      <c r="A46" s="223"/>
      <c r="B46" s="30">
        <v>5</v>
      </c>
      <c r="C46" s="95">
        <f t="shared" si="1"/>
        <v>1166.4000000000001</v>
      </c>
      <c r="D46" s="95">
        <f t="shared" si="2"/>
        <v>1201.5999999999999</v>
      </c>
      <c r="E46" s="95">
        <f t="shared" si="3"/>
        <v>1236.8</v>
      </c>
      <c r="F46" s="139"/>
      <c r="H46">
        <v>729</v>
      </c>
      <c r="I46">
        <v>751</v>
      </c>
      <c r="J46">
        <v>773</v>
      </c>
      <c r="P46">
        <v>213.066</v>
      </c>
      <c r="Q46">
        <v>219.279</v>
      </c>
      <c r="R46">
        <v>225.85300000000001</v>
      </c>
    </row>
    <row r="47" spans="1:18" ht="9.4" customHeight="1">
      <c r="A47" s="223"/>
      <c r="B47" s="30">
        <v>10</v>
      </c>
      <c r="C47" s="95">
        <f t="shared" si="1"/>
        <v>1201.5999999999999</v>
      </c>
      <c r="D47" s="95">
        <f t="shared" si="2"/>
        <v>1235.2</v>
      </c>
      <c r="E47" s="95">
        <f t="shared" si="3"/>
        <v>1273.5999999999999</v>
      </c>
      <c r="F47" s="139"/>
      <c r="H47">
        <v>751</v>
      </c>
      <c r="I47">
        <v>772</v>
      </c>
      <c r="J47">
        <v>796</v>
      </c>
      <c r="P47">
        <v>219.279</v>
      </c>
      <c r="Q47">
        <v>225.66299999999998</v>
      </c>
      <c r="R47">
        <v>232.42699999999999</v>
      </c>
    </row>
    <row r="48" spans="1:18" ht="9.4" customHeight="1">
      <c r="A48" s="224"/>
      <c r="B48" s="30">
        <v>15</v>
      </c>
      <c r="C48" s="95">
        <f t="shared" si="1"/>
        <v>1236.8</v>
      </c>
      <c r="D48" s="95">
        <f t="shared" si="2"/>
        <v>1273.5999999999999</v>
      </c>
      <c r="E48" s="95">
        <f t="shared" si="3"/>
        <v>1310.4000000000001</v>
      </c>
      <c r="F48" s="139"/>
      <c r="H48">
        <v>773</v>
      </c>
      <c r="I48">
        <v>796</v>
      </c>
      <c r="J48">
        <v>819</v>
      </c>
      <c r="P48">
        <v>225.85300000000001</v>
      </c>
      <c r="Q48">
        <v>232.42699999999999</v>
      </c>
      <c r="R48">
        <v>239.39999999999998</v>
      </c>
    </row>
    <row r="49" spans="1:18" ht="9.4" customHeight="1">
      <c r="A49" s="222">
        <v>1250</v>
      </c>
      <c r="B49" s="29">
        <v>2.5</v>
      </c>
      <c r="C49" s="95">
        <f t="shared" si="1"/>
        <v>1134.4000000000001</v>
      </c>
      <c r="D49" s="95">
        <f t="shared" si="2"/>
        <v>1168</v>
      </c>
      <c r="E49" s="95">
        <f t="shared" si="3"/>
        <v>1203.2</v>
      </c>
      <c r="F49" s="139"/>
      <c r="H49">
        <v>709</v>
      </c>
      <c r="I49">
        <v>730</v>
      </c>
      <c r="J49">
        <v>752</v>
      </c>
      <c r="P49">
        <v>207.19499999999999</v>
      </c>
      <c r="Q49">
        <v>213.23699999999999</v>
      </c>
      <c r="R49">
        <v>219.64</v>
      </c>
    </row>
    <row r="50" spans="1:18" ht="9.4" customHeight="1">
      <c r="A50" s="223"/>
      <c r="B50" s="30">
        <v>5</v>
      </c>
      <c r="C50" s="95">
        <f t="shared" si="1"/>
        <v>1166.4000000000001</v>
      </c>
      <c r="D50" s="95">
        <f t="shared" si="2"/>
        <v>1201.5999999999999</v>
      </c>
      <c r="E50" s="95">
        <f t="shared" si="3"/>
        <v>1236.8</v>
      </c>
      <c r="F50" s="139"/>
      <c r="H50">
        <v>729</v>
      </c>
      <c r="I50">
        <v>751</v>
      </c>
      <c r="J50">
        <v>773</v>
      </c>
      <c r="P50">
        <v>213.066</v>
      </c>
      <c r="Q50">
        <v>219.279</v>
      </c>
      <c r="R50">
        <v>225.85300000000001</v>
      </c>
    </row>
    <row r="51" spans="1:18" ht="9.4" customHeight="1">
      <c r="A51" s="223"/>
      <c r="B51" s="30">
        <v>10</v>
      </c>
      <c r="C51" s="95">
        <f t="shared" si="1"/>
        <v>1201.5999999999999</v>
      </c>
      <c r="D51" s="95">
        <f t="shared" si="2"/>
        <v>1235.2</v>
      </c>
      <c r="E51" s="95">
        <f t="shared" si="3"/>
        <v>1273.5999999999999</v>
      </c>
      <c r="F51" s="139"/>
      <c r="H51">
        <v>751</v>
      </c>
      <c r="I51">
        <v>772</v>
      </c>
      <c r="J51">
        <v>796</v>
      </c>
      <c r="P51">
        <v>219.279</v>
      </c>
      <c r="Q51">
        <v>225.66299999999998</v>
      </c>
      <c r="R51">
        <v>232.42699999999999</v>
      </c>
    </row>
    <row r="52" spans="1:18" ht="9.4" customHeight="1">
      <c r="A52" s="224"/>
      <c r="B52" s="30">
        <v>15</v>
      </c>
      <c r="C52" s="95">
        <f t="shared" si="1"/>
        <v>1236.8</v>
      </c>
      <c r="D52" s="95">
        <f t="shared" si="2"/>
        <v>1273.5999999999999</v>
      </c>
      <c r="E52" s="95">
        <f t="shared" si="3"/>
        <v>1310.4000000000001</v>
      </c>
      <c r="F52" s="139"/>
      <c r="H52">
        <v>773</v>
      </c>
      <c r="I52">
        <v>796</v>
      </c>
      <c r="J52">
        <v>819</v>
      </c>
      <c r="P52">
        <v>225.85300000000001</v>
      </c>
      <c r="Q52">
        <v>232.42699999999999</v>
      </c>
      <c r="R52">
        <v>239.39999999999998</v>
      </c>
    </row>
    <row r="53" spans="1:18" ht="20.25" customHeight="1">
      <c r="A53" s="225" t="s">
        <v>68</v>
      </c>
      <c r="B53" s="225"/>
      <c r="C53" s="225"/>
      <c r="D53" s="225"/>
      <c r="E53" s="225"/>
      <c r="F53" s="225"/>
      <c r="P53">
        <v>0</v>
      </c>
      <c r="Q53">
        <v>0</v>
      </c>
      <c r="R53">
        <v>0</v>
      </c>
    </row>
    <row r="54" spans="1:18" ht="9.4" customHeight="1">
      <c r="A54" s="226" t="s">
        <v>149</v>
      </c>
      <c r="B54" s="227"/>
      <c r="C54" s="227"/>
      <c r="D54" s="227"/>
      <c r="E54" s="227"/>
      <c r="F54" s="227"/>
      <c r="P54">
        <v>0</v>
      </c>
      <c r="Q54">
        <v>0</v>
      </c>
      <c r="R54">
        <v>0</v>
      </c>
    </row>
    <row r="55" spans="1:18" ht="9.4" customHeight="1">
      <c r="A55" s="227" t="s">
        <v>69</v>
      </c>
      <c r="B55" s="227"/>
      <c r="C55" s="227"/>
      <c r="D55" s="227"/>
      <c r="E55" s="227"/>
      <c r="F55" s="227"/>
      <c r="P55">
        <v>0</v>
      </c>
      <c r="Q55">
        <v>0</v>
      </c>
      <c r="R55">
        <v>0</v>
      </c>
    </row>
    <row r="56" spans="1:18" ht="9" customHeight="1">
      <c r="A56" s="227" t="s">
        <v>70</v>
      </c>
      <c r="B56" s="227"/>
      <c r="C56" s="227"/>
      <c r="D56" s="227"/>
      <c r="E56" s="227"/>
      <c r="F56" s="227"/>
      <c r="P56">
        <v>0</v>
      </c>
      <c r="Q56">
        <v>0</v>
      </c>
      <c r="R56">
        <v>0</v>
      </c>
    </row>
    <row r="57" spans="1:18">
      <c r="P57">
        <v>0</v>
      </c>
      <c r="Q57">
        <v>0</v>
      </c>
      <c r="R57">
        <v>0</v>
      </c>
    </row>
    <row r="58" spans="1:18">
      <c r="P58">
        <v>0</v>
      </c>
      <c r="Q58">
        <v>0</v>
      </c>
      <c r="R58">
        <v>0</v>
      </c>
    </row>
    <row r="59" spans="1:18">
      <c r="P59">
        <v>0</v>
      </c>
      <c r="Q59">
        <v>0</v>
      </c>
      <c r="R59">
        <v>0</v>
      </c>
    </row>
    <row r="60" spans="1:18">
      <c r="P60">
        <v>0</v>
      </c>
      <c r="Q60">
        <v>0</v>
      </c>
      <c r="R60">
        <v>0</v>
      </c>
    </row>
    <row r="61" spans="1:18">
      <c r="P61">
        <v>0</v>
      </c>
      <c r="Q61">
        <v>0</v>
      </c>
      <c r="R61">
        <v>0</v>
      </c>
    </row>
    <row r="62" spans="1:18">
      <c r="P62">
        <v>0</v>
      </c>
      <c r="Q62">
        <v>0</v>
      </c>
      <c r="R62">
        <v>0</v>
      </c>
    </row>
    <row r="63" spans="1:18">
      <c r="P63">
        <v>0</v>
      </c>
      <c r="Q63">
        <v>0</v>
      </c>
      <c r="R63">
        <v>0</v>
      </c>
    </row>
    <row r="64" spans="1:18">
      <c r="P64">
        <v>0</v>
      </c>
      <c r="Q64">
        <v>0</v>
      </c>
      <c r="R64">
        <v>0</v>
      </c>
    </row>
    <row r="65" spans="16:18">
      <c r="P65">
        <v>0</v>
      </c>
      <c r="Q65">
        <v>0</v>
      </c>
      <c r="R65">
        <v>0</v>
      </c>
    </row>
    <row r="66" spans="16:18">
      <c r="P66">
        <v>0</v>
      </c>
      <c r="Q66">
        <v>0</v>
      </c>
      <c r="R66">
        <v>0</v>
      </c>
    </row>
    <row r="67" spans="16:18">
      <c r="P67">
        <v>0</v>
      </c>
      <c r="Q67">
        <v>0</v>
      </c>
      <c r="R67">
        <v>0</v>
      </c>
    </row>
    <row r="68" spans="16:18">
      <c r="P68">
        <v>0</v>
      </c>
      <c r="Q68">
        <v>0</v>
      </c>
      <c r="R68">
        <v>0</v>
      </c>
    </row>
    <row r="69" spans="16:18">
      <c r="P69">
        <v>0</v>
      </c>
      <c r="Q69">
        <v>0</v>
      </c>
      <c r="R69">
        <v>0</v>
      </c>
    </row>
    <row r="70" spans="16:18">
      <c r="P70">
        <v>0</v>
      </c>
      <c r="Q70">
        <v>0</v>
      </c>
      <c r="R70">
        <v>0</v>
      </c>
    </row>
    <row r="71" spans="16:18">
      <c r="P71">
        <v>0</v>
      </c>
      <c r="Q71">
        <v>0</v>
      </c>
      <c r="R71">
        <v>0</v>
      </c>
    </row>
    <row r="72" spans="16:18">
      <c r="P72">
        <v>0</v>
      </c>
      <c r="Q72">
        <v>0</v>
      </c>
      <c r="R72">
        <v>0</v>
      </c>
    </row>
    <row r="73" spans="16:18">
      <c r="P73">
        <v>0</v>
      </c>
      <c r="Q73">
        <v>0</v>
      </c>
      <c r="R73">
        <v>0</v>
      </c>
    </row>
    <row r="74" spans="16:18">
      <c r="P74">
        <v>0</v>
      </c>
      <c r="Q74">
        <v>0</v>
      </c>
      <c r="R74">
        <v>0</v>
      </c>
    </row>
    <row r="75" spans="16:18">
      <c r="P75">
        <v>0</v>
      </c>
      <c r="Q75">
        <v>0</v>
      </c>
      <c r="R75">
        <v>0</v>
      </c>
    </row>
    <row r="76" spans="16:18">
      <c r="P76">
        <v>0</v>
      </c>
      <c r="Q76">
        <v>0</v>
      </c>
      <c r="R76">
        <v>0</v>
      </c>
    </row>
    <row r="77" spans="16:18">
      <c r="P77">
        <v>0</v>
      </c>
      <c r="Q77">
        <v>0</v>
      </c>
      <c r="R77">
        <v>0</v>
      </c>
    </row>
    <row r="78" spans="16:18">
      <c r="P78">
        <v>0</v>
      </c>
      <c r="Q78">
        <v>0</v>
      </c>
      <c r="R78">
        <v>0</v>
      </c>
    </row>
    <row r="79" spans="16:18">
      <c r="P79">
        <v>0</v>
      </c>
      <c r="Q79">
        <v>0</v>
      </c>
      <c r="R79">
        <v>0</v>
      </c>
    </row>
    <row r="80" spans="16:18">
      <c r="P80">
        <v>0</v>
      </c>
      <c r="Q80">
        <v>0</v>
      </c>
      <c r="R80">
        <v>0</v>
      </c>
    </row>
    <row r="81" spans="16:18">
      <c r="P81">
        <v>0</v>
      </c>
      <c r="Q81">
        <v>0</v>
      </c>
      <c r="R81">
        <v>0</v>
      </c>
    </row>
    <row r="82" spans="16:18">
      <c r="P82">
        <v>0</v>
      </c>
      <c r="Q82">
        <v>0</v>
      </c>
      <c r="R82">
        <v>0</v>
      </c>
    </row>
    <row r="83" spans="16:18">
      <c r="P83">
        <v>0</v>
      </c>
      <c r="Q83">
        <v>0</v>
      </c>
      <c r="R83">
        <v>0</v>
      </c>
    </row>
    <row r="84" spans="16:18">
      <c r="P84">
        <v>0</v>
      </c>
      <c r="Q84">
        <v>0</v>
      </c>
      <c r="R84">
        <v>0</v>
      </c>
    </row>
    <row r="85" spans="16:18">
      <c r="P85">
        <v>0</v>
      </c>
      <c r="Q85">
        <v>0</v>
      </c>
      <c r="R85">
        <v>0</v>
      </c>
    </row>
    <row r="86" spans="16:18">
      <c r="P86">
        <v>0</v>
      </c>
      <c r="Q86">
        <v>0</v>
      </c>
      <c r="R86">
        <v>0</v>
      </c>
    </row>
    <row r="87" spans="16:18">
      <c r="P87">
        <v>0</v>
      </c>
      <c r="Q87">
        <v>0</v>
      </c>
      <c r="R87">
        <v>0</v>
      </c>
    </row>
    <row r="88" spans="16:18">
      <c r="P88">
        <v>0</v>
      </c>
      <c r="Q88">
        <v>0</v>
      </c>
      <c r="R88">
        <v>0</v>
      </c>
    </row>
    <row r="89" spans="16:18">
      <c r="P89">
        <v>0</v>
      </c>
      <c r="Q89">
        <v>0</v>
      </c>
      <c r="R89">
        <v>0</v>
      </c>
    </row>
    <row r="90" spans="16:18">
      <c r="P90">
        <v>0</v>
      </c>
      <c r="Q90">
        <v>0</v>
      </c>
      <c r="R90">
        <v>0</v>
      </c>
    </row>
    <row r="91" spans="16:18">
      <c r="P91">
        <v>0</v>
      </c>
      <c r="Q91">
        <v>0</v>
      </c>
      <c r="R91">
        <v>0</v>
      </c>
    </row>
    <row r="92" spans="16:18">
      <c r="P92">
        <v>0</v>
      </c>
      <c r="Q92">
        <v>0</v>
      </c>
      <c r="R92">
        <v>0</v>
      </c>
    </row>
    <row r="93" spans="16:18">
      <c r="P93">
        <v>0</v>
      </c>
      <c r="Q93">
        <v>0</v>
      </c>
      <c r="R93">
        <v>0</v>
      </c>
    </row>
    <row r="94" spans="16:18">
      <c r="P94">
        <v>0</v>
      </c>
      <c r="Q94">
        <v>0</v>
      </c>
      <c r="R94">
        <v>0</v>
      </c>
    </row>
    <row r="95" spans="16:18">
      <c r="P95">
        <v>0</v>
      </c>
      <c r="Q95">
        <v>0</v>
      </c>
      <c r="R95">
        <v>0</v>
      </c>
    </row>
    <row r="96" spans="16:18">
      <c r="P96">
        <v>0</v>
      </c>
      <c r="Q96">
        <v>0</v>
      </c>
      <c r="R96">
        <v>0</v>
      </c>
    </row>
    <row r="97" spans="16:18">
      <c r="P97">
        <v>0</v>
      </c>
      <c r="Q97">
        <v>0</v>
      </c>
      <c r="R97">
        <v>0</v>
      </c>
    </row>
    <row r="98" spans="16:18">
      <c r="P98">
        <v>0</v>
      </c>
      <c r="Q98">
        <v>0</v>
      </c>
      <c r="R98">
        <v>0</v>
      </c>
    </row>
    <row r="99" spans="16:18">
      <c r="P99">
        <v>0</v>
      </c>
      <c r="Q99">
        <v>0</v>
      </c>
      <c r="R99">
        <v>0</v>
      </c>
    </row>
    <row r="100" spans="16:18">
      <c r="P100">
        <v>0</v>
      </c>
      <c r="Q100">
        <v>0</v>
      </c>
      <c r="R100">
        <v>0</v>
      </c>
    </row>
    <row r="101" spans="16:18">
      <c r="P101">
        <v>0</v>
      </c>
      <c r="Q101">
        <v>0</v>
      </c>
      <c r="R101">
        <v>0</v>
      </c>
    </row>
    <row r="102" spans="16:18">
      <c r="P102">
        <v>0</v>
      </c>
      <c r="Q102">
        <v>0</v>
      </c>
      <c r="R102">
        <v>0</v>
      </c>
    </row>
    <row r="103" spans="16:18">
      <c r="P103">
        <v>0</v>
      </c>
      <c r="Q103">
        <v>0</v>
      </c>
      <c r="R103">
        <v>0</v>
      </c>
    </row>
    <row r="104" spans="16:18">
      <c r="P104">
        <v>0</v>
      </c>
      <c r="Q104">
        <v>0</v>
      </c>
      <c r="R104">
        <v>0</v>
      </c>
    </row>
    <row r="105" spans="16:18">
      <c r="P105">
        <v>0</v>
      </c>
      <c r="Q105">
        <v>0</v>
      </c>
      <c r="R105">
        <v>0</v>
      </c>
    </row>
    <row r="106" spans="16:18">
      <c r="P106">
        <v>0</v>
      </c>
      <c r="Q106">
        <v>0</v>
      </c>
      <c r="R106">
        <v>0</v>
      </c>
    </row>
    <row r="107" spans="16:18">
      <c r="P107">
        <v>0</v>
      </c>
      <c r="Q107">
        <v>0</v>
      </c>
      <c r="R107">
        <v>0</v>
      </c>
    </row>
    <row r="108" spans="16:18">
      <c r="P108">
        <v>0</v>
      </c>
      <c r="Q108">
        <v>0</v>
      </c>
      <c r="R108">
        <v>0</v>
      </c>
    </row>
    <row r="109" spans="16:18">
      <c r="P109">
        <v>0</v>
      </c>
      <c r="Q109">
        <v>0</v>
      </c>
      <c r="R109">
        <v>0</v>
      </c>
    </row>
    <row r="110" spans="16:18">
      <c r="P110">
        <v>0</v>
      </c>
      <c r="Q110">
        <v>0</v>
      </c>
      <c r="R110">
        <v>0</v>
      </c>
    </row>
    <row r="111" spans="16:18">
      <c r="P111">
        <v>0</v>
      </c>
      <c r="Q111">
        <v>0</v>
      </c>
      <c r="R111">
        <v>0</v>
      </c>
    </row>
    <row r="112" spans="16:18">
      <c r="P112">
        <v>0</v>
      </c>
      <c r="Q112">
        <v>0</v>
      </c>
      <c r="R112">
        <v>0</v>
      </c>
    </row>
    <row r="113" spans="16:18">
      <c r="P113">
        <v>0</v>
      </c>
      <c r="Q113">
        <v>0</v>
      </c>
      <c r="R113">
        <v>0</v>
      </c>
    </row>
    <row r="114" spans="16:18">
      <c r="P114">
        <v>0</v>
      </c>
      <c r="Q114">
        <v>0</v>
      </c>
      <c r="R114">
        <v>0</v>
      </c>
    </row>
    <row r="115" spans="16:18">
      <c r="P115">
        <v>0</v>
      </c>
      <c r="Q115">
        <v>0</v>
      </c>
      <c r="R115">
        <v>0</v>
      </c>
    </row>
    <row r="116" spans="16:18">
      <c r="P116">
        <v>0</v>
      </c>
      <c r="Q116">
        <v>0</v>
      </c>
      <c r="R116">
        <v>0</v>
      </c>
    </row>
    <row r="117" spans="16:18">
      <c r="P117">
        <v>0</v>
      </c>
      <c r="Q117">
        <v>0</v>
      </c>
      <c r="R117">
        <v>0</v>
      </c>
    </row>
    <row r="118" spans="16:18">
      <c r="P118">
        <v>0</v>
      </c>
      <c r="Q118">
        <v>0</v>
      </c>
      <c r="R118">
        <v>0</v>
      </c>
    </row>
    <row r="119" spans="16:18">
      <c r="P119">
        <v>0</v>
      </c>
      <c r="Q119">
        <v>0</v>
      </c>
      <c r="R119">
        <v>0</v>
      </c>
    </row>
    <row r="120" spans="16:18">
      <c r="P120">
        <v>0</v>
      </c>
      <c r="Q120">
        <v>0</v>
      </c>
      <c r="R120">
        <v>0</v>
      </c>
    </row>
    <row r="121" spans="16:18">
      <c r="P121">
        <v>0</v>
      </c>
      <c r="Q121">
        <v>0</v>
      </c>
      <c r="R121">
        <v>0</v>
      </c>
    </row>
    <row r="122" spans="16:18">
      <c r="P122">
        <v>0</v>
      </c>
      <c r="Q122">
        <v>0</v>
      </c>
      <c r="R122">
        <v>0</v>
      </c>
    </row>
    <row r="123" spans="16:18">
      <c r="P123">
        <v>0</v>
      </c>
      <c r="Q123">
        <v>0</v>
      </c>
      <c r="R123">
        <v>0</v>
      </c>
    </row>
    <row r="124" spans="16:18">
      <c r="P124">
        <v>0</v>
      </c>
      <c r="Q124">
        <v>0</v>
      </c>
      <c r="R124">
        <v>0</v>
      </c>
    </row>
    <row r="125" spans="16:18">
      <c r="P125">
        <v>0</v>
      </c>
      <c r="Q125">
        <v>0</v>
      </c>
      <c r="R125">
        <v>0</v>
      </c>
    </row>
    <row r="126" spans="16:18">
      <c r="P126">
        <v>0</v>
      </c>
      <c r="Q126">
        <v>0</v>
      </c>
      <c r="R126">
        <v>0</v>
      </c>
    </row>
    <row r="127" spans="16:18">
      <c r="P127">
        <v>0</v>
      </c>
      <c r="Q127">
        <v>0</v>
      </c>
      <c r="R127">
        <v>0</v>
      </c>
    </row>
    <row r="128" spans="16:18">
      <c r="P128">
        <v>0</v>
      </c>
      <c r="Q128">
        <v>0</v>
      </c>
      <c r="R128">
        <v>0</v>
      </c>
    </row>
    <row r="129" spans="16:18">
      <c r="P129">
        <v>0</v>
      </c>
      <c r="Q129">
        <v>0</v>
      </c>
      <c r="R129">
        <v>0</v>
      </c>
    </row>
    <row r="130" spans="16:18">
      <c r="P130">
        <v>0</v>
      </c>
      <c r="Q130">
        <v>0</v>
      </c>
      <c r="R130">
        <v>0</v>
      </c>
    </row>
    <row r="131" spans="16:18">
      <c r="P131">
        <v>0</v>
      </c>
      <c r="Q131">
        <v>0</v>
      </c>
      <c r="R131">
        <v>0</v>
      </c>
    </row>
    <row r="132" spans="16:18">
      <c r="P132">
        <v>0</v>
      </c>
      <c r="Q132">
        <v>0</v>
      </c>
      <c r="R132">
        <v>0</v>
      </c>
    </row>
    <row r="133" spans="16:18">
      <c r="P133">
        <v>0</v>
      </c>
      <c r="Q133">
        <v>0</v>
      </c>
      <c r="R133">
        <v>0</v>
      </c>
    </row>
    <row r="134" spans="16:18">
      <c r="P134">
        <v>0</v>
      </c>
      <c r="Q134">
        <v>0</v>
      </c>
      <c r="R134">
        <v>0</v>
      </c>
    </row>
    <row r="135" spans="16:18">
      <c r="P135">
        <v>0</v>
      </c>
      <c r="Q135">
        <v>0</v>
      </c>
      <c r="R135">
        <v>0</v>
      </c>
    </row>
    <row r="136" spans="16:18">
      <c r="P136">
        <v>0</v>
      </c>
      <c r="Q136">
        <v>0</v>
      </c>
      <c r="R136">
        <v>0</v>
      </c>
    </row>
    <row r="137" spans="16:18">
      <c r="P137">
        <v>0</v>
      </c>
      <c r="Q137">
        <v>0</v>
      </c>
      <c r="R137">
        <v>0</v>
      </c>
    </row>
    <row r="138" spans="16:18">
      <c r="P138">
        <v>0</v>
      </c>
      <c r="Q138">
        <v>0</v>
      </c>
      <c r="R138">
        <v>0</v>
      </c>
    </row>
    <row r="139" spans="16:18">
      <c r="P139">
        <v>0</v>
      </c>
      <c r="Q139">
        <v>0</v>
      </c>
      <c r="R139">
        <v>0</v>
      </c>
    </row>
    <row r="140" spans="16:18">
      <c r="P140">
        <v>0</v>
      </c>
      <c r="Q140">
        <v>0</v>
      </c>
      <c r="R140">
        <v>0</v>
      </c>
    </row>
    <row r="141" spans="16:18">
      <c r="P141">
        <v>0</v>
      </c>
      <c r="Q141">
        <v>0</v>
      </c>
      <c r="R141">
        <v>0</v>
      </c>
    </row>
    <row r="142" spans="16:18">
      <c r="P142">
        <v>0</v>
      </c>
      <c r="Q142">
        <v>0</v>
      </c>
      <c r="R142">
        <v>0</v>
      </c>
    </row>
    <row r="143" spans="16:18">
      <c r="P143">
        <v>0</v>
      </c>
      <c r="Q143">
        <v>0</v>
      </c>
      <c r="R143">
        <v>0</v>
      </c>
    </row>
    <row r="144" spans="16:18">
      <c r="P144">
        <v>0</v>
      </c>
      <c r="Q144">
        <v>0</v>
      </c>
      <c r="R144">
        <v>0</v>
      </c>
    </row>
    <row r="145" spans="16:18">
      <c r="P145">
        <v>0</v>
      </c>
      <c r="Q145">
        <v>0</v>
      </c>
      <c r="R145">
        <v>0</v>
      </c>
    </row>
    <row r="146" spans="16:18">
      <c r="P146">
        <v>0</v>
      </c>
      <c r="Q146">
        <v>0</v>
      </c>
      <c r="R146">
        <v>0</v>
      </c>
    </row>
    <row r="147" spans="16:18">
      <c r="P147">
        <v>0</v>
      </c>
      <c r="Q147">
        <v>0</v>
      </c>
      <c r="R147">
        <v>0</v>
      </c>
    </row>
    <row r="148" spans="16:18">
      <c r="P148">
        <v>0</v>
      </c>
      <c r="Q148">
        <v>0</v>
      </c>
      <c r="R148">
        <v>0</v>
      </c>
    </row>
    <row r="149" spans="16:18">
      <c r="P149">
        <v>0</v>
      </c>
      <c r="Q149">
        <v>0</v>
      </c>
      <c r="R149">
        <v>0</v>
      </c>
    </row>
    <row r="150" spans="16:18">
      <c r="P150">
        <v>0</v>
      </c>
      <c r="Q150">
        <v>0</v>
      </c>
      <c r="R150">
        <v>0</v>
      </c>
    </row>
    <row r="151" spans="16:18">
      <c r="P151">
        <v>0</v>
      </c>
      <c r="Q151">
        <v>0</v>
      </c>
      <c r="R151">
        <v>0</v>
      </c>
    </row>
    <row r="152" spans="16:18">
      <c r="P152">
        <v>0</v>
      </c>
      <c r="Q152">
        <v>0</v>
      </c>
      <c r="R152">
        <v>0</v>
      </c>
    </row>
    <row r="153" spans="16:18">
      <c r="P153">
        <v>0</v>
      </c>
      <c r="Q153">
        <v>0</v>
      </c>
      <c r="R153">
        <v>0</v>
      </c>
    </row>
    <row r="154" spans="16:18">
      <c r="P154">
        <v>0</v>
      </c>
      <c r="Q154">
        <v>0</v>
      </c>
      <c r="R154">
        <v>0</v>
      </c>
    </row>
    <row r="155" spans="16:18">
      <c r="P155">
        <v>0</v>
      </c>
      <c r="Q155">
        <v>0</v>
      </c>
      <c r="R155">
        <v>0</v>
      </c>
    </row>
    <row r="156" spans="16:18">
      <c r="P156">
        <v>0</v>
      </c>
      <c r="Q156">
        <v>0</v>
      </c>
      <c r="R156">
        <v>0</v>
      </c>
    </row>
    <row r="157" spans="16:18">
      <c r="P157">
        <v>0</v>
      </c>
      <c r="Q157">
        <v>0</v>
      </c>
      <c r="R157">
        <v>0</v>
      </c>
    </row>
    <row r="158" spans="16:18">
      <c r="P158">
        <v>0</v>
      </c>
      <c r="Q158">
        <v>0</v>
      </c>
      <c r="R158">
        <v>0</v>
      </c>
    </row>
    <row r="159" spans="16:18">
      <c r="P159">
        <v>0</v>
      </c>
      <c r="Q159">
        <v>0</v>
      </c>
      <c r="R159">
        <v>0</v>
      </c>
    </row>
    <row r="160" spans="16:18">
      <c r="P160">
        <v>0</v>
      </c>
      <c r="Q160">
        <v>0</v>
      </c>
      <c r="R160">
        <v>0</v>
      </c>
    </row>
  </sheetData>
  <mergeCells count="20">
    <mergeCell ref="A55:F55"/>
    <mergeCell ref="A56:F56"/>
    <mergeCell ref="A2:F2"/>
    <mergeCell ref="A3:E3"/>
    <mergeCell ref="F3:F52"/>
    <mergeCell ref="A5:A7"/>
    <mergeCell ref="A8:A10"/>
    <mergeCell ref="A11:A13"/>
    <mergeCell ref="A14:A16"/>
    <mergeCell ref="A17:A20"/>
    <mergeCell ref="A21:A24"/>
    <mergeCell ref="A25:A28"/>
    <mergeCell ref="A29:A32"/>
    <mergeCell ref="A33:A36"/>
    <mergeCell ref="A37:A40"/>
    <mergeCell ref="A41:A44"/>
    <mergeCell ref="A45:A48"/>
    <mergeCell ref="A49:A52"/>
    <mergeCell ref="A53:F53"/>
    <mergeCell ref="A54:F54"/>
  </mergeCells>
  <pageMargins left="0.7" right="0.7" top="0.75" bottom="0.75" header="0.3" footer="0.3"/>
  <pageSetup paperSize="9" scale="7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3"/>
  <sheetViews>
    <sheetView topLeftCell="A79" zoomScaleNormal="100" workbookViewId="0">
      <selection activeCell="A98" sqref="A98:J98"/>
    </sheetView>
  </sheetViews>
  <sheetFormatPr defaultRowHeight="12.75"/>
  <cols>
    <col min="1" max="1" width="8.1640625" customWidth="1"/>
    <col min="2" max="2" width="7.83203125" customWidth="1"/>
    <col min="3" max="3" width="1.1640625" customWidth="1"/>
    <col min="4" max="4" width="10.1640625" customWidth="1"/>
    <col min="5" max="5" width="3.33203125" customWidth="1"/>
    <col min="6" max="6" width="6" customWidth="1"/>
    <col min="7" max="7" width="5.83203125" customWidth="1"/>
    <col min="8" max="8" width="5.33203125" customWidth="1"/>
    <col min="9" max="9" width="6.1640625" customWidth="1"/>
    <col min="10" max="10" width="75.83203125" customWidth="1"/>
    <col min="11" max="11" width="2.1640625" customWidth="1"/>
    <col min="14" max="14" width="9.33203125" hidden="1" customWidth="1"/>
    <col min="15" max="15" width="7.1640625" customWidth="1"/>
    <col min="16" max="19" width="9.33203125" hidden="1" customWidth="1"/>
    <col min="22" max="24" width="0" hidden="1" customWidth="1"/>
  </cols>
  <sheetData>
    <row r="1" spans="1:24" ht="33.4" customHeight="1">
      <c r="A1" s="45"/>
      <c r="B1" s="239"/>
      <c r="C1" s="239"/>
      <c r="D1" s="239"/>
      <c r="E1" s="239"/>
      <c r="F1" s="239"/>
      <c r="G1" s="239"/>
      <c r="H1" s="239"/>
      <c r="I1" s="239"/>
      <c r="J1" s="240" t="s">
        <v>146</v>
      </c>
      <c r="K1" s="241"/>
    </row>
    <row r="2" spans="1:24" ht="43.5" customHeight="1">
      <c r="A2" s="194" t="s">
        <v>39</v>
      </c>
      <c r="B2" s="194"/>
      <c r="C2" s="194"/>
      <c r="D2" s="194"/>
      <c r="E2" s="194"/>
      <c r="F2" s="195"/>
      <c r="G2" s="195"/>
      <c r="H2" s="195"/>
      <c r="I2" s="195"/>
      <c r="J2" s="195"/>
      <c r="K2" s="195"/>
      <c r="N2">
        <f>data!B3</f>
        <v>3.4208000000000003</v>
      </c>
    </row>
    <row r="3" spans="1:24" ht="23.65" customHeight="1">
      <c r="A3" s="210" t="s">
        <v>71</v>
      </c>
      <c r="B3" s="211"/>
      <c r="C3" s="211"/>
      <c r="D3" s="211"/>
      <c r="E3" s="211"/>
      <c r="F3" s="242"/>
      <c r="G3" s="242"/>
      <c r="H3" s="242"/>
      <c r="I3" s="215"/>
      <c r="J3" s="139"/>
      <c r="K3" s="138"/>
    </row>
    <row r="4" spans="1:24" ht="35.25" customHeight="1">
      <c r="A4" s="11" t="s">
        <v>41</v>
      </c>
      <c r="B4" s="243" t="s">
        <v>24</v>
      </c>
      <c r="C4" s="244"/>
      <c r="D4" s="233" t="s">
        <v>25</v>
      </c>
      <c r="E4" s="234"/>
      <c r="F4" s="233" t="s">
        <v>26</v>
      </c>
      <c r="G4" s="234"/>
      <c r="H4" s="233" t="s">
        <v>27</v>
      </c>
      <c r="I4" s="234"/>
      <c r="J4" s="139"/>
      <c r="K4" s="138"/>
    </row>
    <row r="5" spans="1:24" ht="12" customHeight="1">
      <c r="A5" s="186">
        <v>200</v>
      </c>
      <c r="B5" s="237">
        <v>2.5</v>
      </c>
      <c r="C5" s="238"/>
      <c r="D5" s="231">
        <f>ROUNDUP($N$2*P5,0)*0.6+V5</f>
        <v>1065.5999999999999</v>
      </c>
      <c r="E5" s="232"/>
      <c r="F5" s="231">
        <f>ROUNDUP($N$2*Q5,0)*0.6+W5</f>
        <v>1096</v>
      </c>
      <c r="G5" s="232"/>
      <c r="H5" s="231">
        <f>ROUNDUP($N$2*R5,0)*0.6+X5</f>
        <v>1129.5999999999999</v>
      </c>
      <c r="I5" s="232"/>
      <c r="J5" s="139"/>
      <c r="K5" s="138"/>
      <c r="P5">
        <v>194.46499999999997</v>
      </c>
      <c r="Q5">
        <v>200.12699999999998</v>
      </c>
      <c r="R5">
        <v>206.13099999999997</v>
      </c>
      <c r="V5">
        <v>666</v>
      </c>
      <c r="W5">
        <v>685</v>
      </c>
      <c r="X5">
        <v>706</v>
      </c>
    </row>
    <row r="6" spans="1:24" ht="12" customHeight="1">
      <c r="A6" s="187"/>
      <c r="B6" s="235">
        <v>5</v>
      </c>
      <c r="C6" s="236"/>
      <c r="D6" s="231">
        <f t="shared" ref="D6:D46" si="0">ROUNDUP($N$2*P6,0)*0.6+V6</f>
        <v>1096</v>
      </c>
      <c r="E6" s="232"/>
      <c r="F6" s="231">
        <f t="shared" ref="F6:F46" si="1">ROUNDUP($N$2*Q6,0)*0.6+W6</f>
        <v>1128</v>
      </c>
      <c r="G6" s="232"/>
      <c r="H6" s="231">
        <f t="shared" ref="H6:H46" si="2">ROUNDUP($N$2*R6,0)*0.6+X6</f>
        <v>1161.5999999999999</v>
      </c>
      <c r="I6" s="232"/>
      <c r="J6" s="139"/>
      <c r="K6" s="138"/>
      <c r="P6">
        <v>200.12699999999998</v>
      </c>
      <c r="Q6">
        <v>205.96</v>
      </c>
      <c r="R6">
        <v>212.13499999999999</v>
      </c>
      <c r="V6">
        <v>685</v>
      </c>
      <c r="W6">
        <v>705</v>
      </c>
      <c r="X6">
        <v>726</v>
      </c>
    </row>
    <row r="7" spans="1:24" ht="12" customHeight="1">
      <c r="A7" s="188"/>
      <c r="B7" s="235">
        <v>10</v>
      </c>
      <c r="C7" s="236"/>
      <c r="D7" s="231">
        <f t="shared" si="0"/>
        <v>1108.8</v>
      </c>
      <c r="E7" s="232"/>
      <c r="F7" s="231">
        <f t="shared" si="1"/>
        <v>1142.4000000000001</v>
      </c>
      <c r="G7" s="232"/>
      <c r="H7" s="231">
        <f t="shared" si="2"/>
        <v>1176</v>
      </c>
      <c r="I7" s="232"/>
      <c r="J7" s="139"/>
      <c r="K7" s="138"/>
      <c r="P7">
        <v>202.54</v>
      </c>
      <c r="Q7">
        <v>208.44899999999998</v>
      </c>
      <c r="R7">
        <v>214.7</v>
      </c>
      <c r="V7">
        <v>693</v>
      </c>
      <c r="W7">
        <v>714</v>
      </c>
      <c r="X7">
        <v>735</v>
      </c>
    </row>
    <row r="8" spans="1:24" ht="12" customHeight="1">
      <c r="A8" s="186">
        <v>250</v>
      </c>
      <c r="B8" s="237">
        <v>2.5</v>
      </c>
      <c r="C8" s="238"/>
      <c r="D8" s="231">
        <f t="shared" si="0"/>
        <v>1065.5999999999999</v>
      </c>
      <c r="E8" s="232"/>
      <c r="F8" s="231">
        <f t="shared" si="1"/>
        <v>1096</v>
      </c>
      <c r="G8" s="232"/>
      <c r="H8" s="231">
        <f t="shared" si="2"/>
        <v>1129.5999999999999</v>
      </c>
      <c r="I8" s="232"/>
      <c r="J8" s="139"/>
      <c r="K8" s="138"/>
      <c r="P8">
        <v>194.46499999999997</v>
      </c>
      <c r="Q8">
        <v>200.12699999999998</v>
      </c>
      <c r="R8">
        <v>206.13099999999997</v>
      </c>
      <c r="V8">
        <v>666</v>
      </c>
      <c r="W8">
        <v>685</v>
      </c>
      <c r="X8">
        <v>706</v>
      </c>
    </row>
    <row r="9" spans="1:24" ht="12" customHeight="1">
      <c r="A9" s="187"/>
      <c r="B9" s="235">
        <v>5</v>
      </c>
      <c r="C9" s="236"/>
      <c r="D9" s="231">
        <f t="shared" si="0"/>
        <v>1096</v>
      </c>
      <c r="E9" s="232"/>
      <c r="F9" s="231">
        <f t="shared" si="1"/>
        <v>1128</v>
      </c>
      <c r="G9" s="232"/>
      <c r="H9" s="231">
        <f t="shared" si="2"/>
        <v>1161.5999999999999</v>
      </c>
      <c r="I9" s="232"/>
      <c r="J9" s="139"/>
      <c r="K9" s="138"/>
      <c r="P9">
        <v>200.12699999999998</v>
      </c>
      <c r="Q9">
        <v>205.96</v>
      </c>
      <c r="R9">
        <v>212.13499999999999</v>
      </c>
      <c r="V9">
        <v>685</v>
      </c>
      <c r="W9">
        <v>705</v>
      </c>
      <c r="X9">
        <v>726</v>
      </c>
    </row>
    <row r="10" spans="1:24" ht="12" customHeight="1">
      <c r="A10" s="188"/>
      <c r="B10" s="235">
        <v>10</v>
      </c>
      <c r="C10" s="236"/>
      <c r="D10" s="231">
        <f t="shared" si="0"/>
        <v>1129.5999999999999</v>
      </c>
      <c r="E10" s="232"/>
      <c r="F10" s="231">
        <f t="shared" si="1"/>
        <v>1161.5999999999999</v>
      </c>
      <c r="G10" s="232"/>
      <c r="H10" s="231">
        <f t="shared" si="2"/>
        <v>1196.8</v>
      </c>
      <c r="I10" s="232"/>
      <c r="J10" s="139"/>
      <c r="K10" s="138"/>
      <c r="P10">
        <v>206.13099999999997</v>
      </c>
      <c r="Q10">
        <v>212.13499999999999</v>
      </c>
      <c r="R10">
        <v>218.5</v>
      </c>
      <c r="V10">
        <v>706</v>
      </c>
      <c r="W10">
        <v>726</v>
      </c>
      <c r="X10">
        <v>748</v>
      </c>
    </row>
    <row r="11" spans="1:24" ht="12" customHeight="1">
      <c r="A11" s="186">
        <v>300</v>
      </c>
      <c r="B11" s="235">
        <v>5</v>
      </c>
      <c r="C11" s="236"/>
      <c r="D11" s="231">
        <f t="shared" si="0"/>
        <v>1065.5999999999999</v>
      </c>
      <c r="E11" s="232"/>
      <c r="F11" s="231">
        <f t="shared" si="1"/>
        <v>1096</v>
      </c>
      <c r="G11" s="232"/>
      <c r="H11" s="231">
        <f t="shared" si="2"/>
        <v>1129.5999999999999</v>
      </c>
      <c r="I11" s="232"/>
      <c r="J11" s="139"/>
      <c r="K11" s="138"/>
      <c r="P11">
        <v>194.46499999999997</v>
      </c>
      <c r="Q11">
        <v>200.12699999999998</v>
      </c>
      <c r="R11">
        <v>206.13099999999997</v>
      </c>
      <c r="V11">
        <v>666</v>
      </c>
      <c r="W11">
        <v>685</v>
      </c>
      <c r="X11">
        <v>706</v>
      </c>
    </row>
    <row r="12" spans="1:24" ht="12" customHeight="1">
      <c r="A12" s="187"/>
      <c r="B12" s="235">
        <v>10</v>
      </c>
      <c r="C12" s="236"/>
      <c r="D12" s="231">
        <f t="shared" si="0"/>
        <v>1096</v>
      </c>
      <c r="E12" s="232"/>
      <c r="F12" s="231">
        <f t="shared" si="1"/>
        <v>1128</v>
      </c>
      <c r="G12" s="232"/>
      <c r="H12" s="231">
        <f t="shared" si="2"/>
        <v>1161.5999999999999</v>
      </c>
      <c r="I12" s="232"/>
      <c r="J12" s="139"/>
      <c r="K12" s="138"/>
      <c r="P12">
        <v>200.12699999999998</v>
      </c>
      <c r="Q12">
        <v>205.96</v>
      </c>
      <c r="R12">
        <v>212.13499999999999</v>
      </c>
      <c r="V12">
        <v>685</v>
      </c>
      <c r="W12">
        <v>705</v>
      </c>
      <c r="X12">
        <v>726</v>
      </c>
    </row>
    <row r="13" spans="1:24" ht="12" customHeight="1">
      <c r="A13" s="188"/>
      <c r="B13" s="235">
        <v>15</v>
      </c>
      <c r="C13" s="236"/>
      <c r="D13" s="231">
        <f t="shared" si="0"/>
        <v>1129.5999999999999</v>
      </c>
      <c r="E13" s="232"/>
      <c r="F13" s="231">
        <f t="shared" si="1"/>
        <v>1161.5999999999999</v>
      </c>
      <c r="G13" s="232"/>
      <c r="H13" s="231">
        <f t="shared" si="2"/>
        <v>1196.8</v>
      </c>
      <c r="I13" s="232"/>
      <c r="J13" s="139"/>
      <c r="K13" s="138"/>
      <c r="P13">
        <v>206.13099999999997</v>
      </c>
      <c r="Q13">
        <v>212.13499999999999</v>
      </c>
      <c r="R13">
        <v>218.5</v>
      </c>
      <c r="V13">
        <v>706</v>
      </c>
      <c r="W13">
        <v>726</v>
      </c>
      <c r="X13">
        <v>748</v>
      </c>
    </row>
    <row r="14" spans="1:24" ht="12" customHeight="1">
      <c r="A14" s="186">
        <v>400</v>
      </c>
      <c r="B14" s="235">
        <v>5</v>
      </c>
      <c r="C14" s="236"/>
      <c r="D14" s="231">
        <f t="shared" si="0"/>
        <v>1065.5999999999999</v>
      </c>
      <c r="E14" s="232"/>
      <c r="F14" s="231">
        <f t="shared" si="1"/>
        <v>1096</v>
      </c>
      <c r="G14" s="232"/>
      <c r="H14" s="231">
        <f t="shared" si="2"/>
        <v>1129.5999999999999</v>
      </c>
      <c r="I14" s="232"/>
      <c r="J14" s="139"/>
      <c r="K14" s="138"/>
      <c r="P14">
        <v>194.46499999999997</v>
      </c>
      <c r="Q14">
        <v>200.12699999999998</v>
      </c>
      <c r="R14">
        <v>206.13099999999997</v>
      </c>
      <c r="V14">
        <v>666</v>
      </c>
      <c r="W14">
        <v>685</v>
      </c>
      <c r="X14">
        <v>706</v>
      </c>
    </row>
    <row r="15" spans="1:24" ht="12" customHeight="1">
      <c r="A15" s="187"/>
      <c r="B15" s="235">
        <v>10</v>
      </c>
      <c r="C15" s="236"/>
      <c r="D15" s="231">
        <f t="shared" si="0"/>
        <v>1096</v>
      </c>
      <c r="E15" s="232"/>
      <c r="F15" s="231">
        <f t="shared" si="1"/>
        <v>1128</v>
      </c>
      <c r="G15" s="232"/>
      <c r="H15" s="231">
        <f t="shared" si="2"/>
        <v>1161.5999999999999</v>
      </c>
      <c r="I15" s="232"/>
      <c r="J15" s="139"/>
      <c r="K15" s="138"/>
      <c r="P15">
        <v>200.12699999999998</v>
      </c>
      <c r="Q15">
        <v>205.96</v>
      </c>
      <c r="R15">
        <v>212.13499999999999</v>
      </c>
      <c r="V15">
        <v>685</v>
      </c>
      <c r="W15">
        <v>705</v>
      </c>
      <c r="X15">
        <v>726</v>
      </c>
    </row>
    <row r="16" spans="1:24" ht="12" customHeight="1">
      <c r="A16" s="188"/>
      <c r="B16" s="235">
        <v>15</v>
      </c>
      <c r="C16" s="236"/>
      <c r="D16" s="231">
        <f t="shared" si="0"/>
        <v>1129.5999999999999</v>
      </c>
      <c r="E16" s="232"/>
      <c r="F16" s="231">
        <f t="shared" si="1"/>
        <v>1161.5999999999999</v>
      </c>
      <c r="G16" s="232"/>
      <c r="H16" s="231">
        <f t="shared" si="2"/>
        <v>1196.8</v>
      </c>
      <c r="I16" s="232"/>
      <c r="J16" s="139"/>
      <c r="K16" s="138"/>
      <c r="P16">
        <v>206.13099999999997</v>
      </c>
      <c r="Q16">
        <v>212.13499999999999</v>
      </c>
      <c r="R16">
        <v>218.5</v>
      </c>
      <c r="V16">
        <v>706</v>
      </c>
      <c r="W16">
        <v>726</v>
      </c>
      <c r="X16">
        <v>748</v>
      </c>
    </row>
    <row r="17" spans="1:24" ht="12" customHeight="1">
      <c r="A17" s="186">
        <v>500</v>
      </c>
      <c r="B17" s="235">
        <v>5</v>
      </c>
      <c r="C17" s="236"/>
      <c r="D17" s="231">
        <f t="shared" si="0"/>
        <v>1083.2</v>
      </c>
      <c r="E17" s="232"/>
      <c r="F17" s="231">
        <f t="shared" si="1"/>
        <v>1115.2</v>
      </c>
      <c r="G17" s="232"/>
      <c r="H17" s="231">
        <f t="shared" si="2"/>
        <v>1148.8</v>
      </c>
      <c r="I17" s="232"/>
      <c r="J17" s="139"/>
      <c r="K17" s="138"/>
      <c r="P17">
        <v>197.84699999999998</v>
      </c>
      <c r="Q17">
        <v>203.60399999999998</v>
      </c>
      <c r="R17">
        <v>209.72199999999998</v>
      </c>
      <c r="V17">
        <v>677</v>
      </c>
      <c r="W17">
        <v>697</v>
      </c>
      <c r="X17">
        <v>718</v>
      </c>
    </row>
    <row r="18" spans="1:24" ht="12" customHeight="1">
      <c r="A18" s="187"/>
      <c r="B18" s="235">
        <v>10</v>
      </c>
      <c r="C18" s="236"/>
      <c r="D18" s="231">
        <f t="shared" si="0"/>
        <v>1115.2</v>
      </c>
      <c r="E18" s="232"/>
      <c r="F18" s="231">
        <f t="shared" si="1"/>
        <v>1147.2</v>
      </c>
      <c r="G18" s="232"/>
      <c r="H18" s="231">
        <f t="shared" si="2"/>
        <v>1182.4000000000001</v>
      </c>
      <c r="I18" s="232"/>
      <c r="J18" s="139"/>
      <c r="K18" s="138"/>
      <c r="P18">
        <v>203.60399999999998</v>
      </c>
      <c r="Q18">
        <v>209.53199999999998</v>
      </c>
      <c r="R18">
        <v>215.821</v>
      </c>
      <c r="V18">
        <v>697</v>
      </c>
      <c r="W18">
        <v>717</v>
      </c>
      <c r="X18">
        <v>739</v>
      </c>
    </row>
    <row r="19" spans="1:24" ht="12" customHeight="1">
      <c r="A19" s="188"/>
      <c r="B19" s="235">
        <v>15</v>
      </c>
      <c r="C19" s="236"/>
      <c r="D19" s="231">
        <f t="shared" si="0"/>
        <v>1148.8</v>
      </c>
      <c r="E19" s="232"/>
      <c r="F19" s="231">
        <f t="shared" si="1"/>
        <v>1182.4000000000001</v>
      </c>
      <c r="G19" s="232"/>
      <c r="H19" s="231">
        <f t="shared" si="2"/>
        <v>1217.5999999999999</v>
      </c>
      <c r="I19" s="232"/>
      <c r="J19" s="139"/>
      <c r="K19" s="138"/>
      <c r="P19">
        <v>209.72199999999998</v>
      </c>
      <c r="Q19">
        <v>215.821</v>
      </c>
      <c r="R19">
        <v>222.29999999999998</v>
      </c>
      <c r="V19">
        <v>718</v>
      </c>
      <c r="W19">
        <v>739</v>
      </c>
      <c r="X19">
        <v>761</v>
      </c>
    </row>
    <row r="20" spans="1:24" ht="12" customHeight="1">
      <c r="A20" s="186">
        <v>600</v>
      </c>
      <c r="B20" s="235">
        <v>5</v>
      </c>
      <c r="C20" s="236"/>
      <c r="D20" s="231">
        <f t="shared" si="0"/>
        <v>1083.2</v>
      </c>
      <c r="E20" s="232"/>
      <c r="F20" s="231">
        <f t="shared" si="1"/>
        <v>1115.2</v>
      </c>
      <c r="G20" s="232"/>
      <c r="H20" s="231">
        <f t="shared" si="2"/>
        <v>1148.8</v>
      </c>
      <c r="I20" s="232"/>
      <c r="J20" s="139"/>
      <c r="K20" s="138"/>
      <c r="P20">
        <v>197.84699999999998</v>
      </c>
      <c r="Q20">
        <v>203.60399999999998</v>
      </c>
      <c r="R20">
        <v>209.72199999999998</v>
      </c>
      <c r="V20">
        <v>677</v>
      </c>
      <c r="W20">
        <v>697</v>
      </c>
      <c r="X20">
        <v>718</v>
      </c>
    </row>
    <row r="21" spans="1:24" ht="12" customHeight="1">
      <c r="A21" s="187"/>
      <c r="B21" s="235">
        <v>10</v>
      </c>
      <c r="C21" s="236"/>
      <c r="D21" s="231">
        <f t="shared" si="0"/>
        <v>1115.2</v>
      </c>
      <c r="E21" s="232"/>
      <c r="F21" s="231">
        <f t="shared" si="1"/>
        <v>1147.2</v>
      </c>
      <c r="G21" s="232"/>
      <c r="H21" s="231">
        <f t="shared" si="2"/>
        <v>1182.4000000000001</v>
      </c>
      <c r="I21" s="232"/>
      <c r="J21" s="139"/>
      <c r="K21" s="138"/>
      <c r="P21">
        <v>203.60399999999998</v>
      </c>
      <c r="Q21">
        <v>209.53199999999998</v>
      </c>
      <c r="R21">
        <v>215.821</v>
      </c>
      <c r="V21">
        <v>697</v>
      </c>
      <c r="W21">
        <v>717</v>
      </c>
      <c r="X21">
        <v>739</v>
      </c>
    </row>
    <row r="22" spans="1:24" ht="12" customHeight="1">
      <c r="A22" s="188"/>
      <c r="B22" s="235">
        <v>15</v>
      </c>
      <c r="C22" s="236"/>
      <c r="D22" s="231">
        <f t="shared" si="0"/>
        <v>1148.8</v>
      </c>
      <c r="E22" s="232"/>
      <c r="F22" s="231">
        <f t="shared" si="1"/>
        <v>1182.4000000000001</v>
      </c>
      <c r="G22" s="232"/>
      <c r="H22" s="231">
        <f t="shared" si="2"/>
        <v>1217.5999999999999</v>
      </c>
      <c r="I22" s="232"/>
      <c r="J22" s="139"/>
      <c r="K22" s="138"/>
      <c r="P22">
        <v>209.72199999999998</v>
      </c>
      <c r="Q22">
        <v>215.821</v>
      </c>
      <c r="R22">
        <v>222.29999999999998</v>
      </c>
      <c r="V22">
        <v>718</v>
      </c>
      <c r="W22">
        <v>739</v>
      </c>
      <c r="X22">
        <v>761</v>
      </c>
    </row>
    <row r="23" spans="1:24" ht="12" customHeight="1">
      <c r="A23" s="186">
        <v>700</v>
      </c>
      <c r="B23" s="235">
        <v>5</v>
      </c>
      <c r="C23" s="236"/>
      <c r="D23" s="231">
        <f t="shared" si="0"/>
        <v>1102.4000000000001</v>
      </c>
      <c r="E23" s="232"/>
      <c r="F23" s="231">
        <f t="shared" si="1"/>
        <v>1134.4000000000001</v>
      </c>
      <c r="G23" s="232"/>
      <c r="H23" s="231">
        <f t="shared" si="2"/>
        <v>1168</v>
      </c>
      <c r="I23" s="232"/>
      <c r="J23" s="139"/>
      <c r="K23" s="138"/>
      <c r="P23">
        <v>201.22899999999998</v>
      </c>
      <c r="Q23">
        <v>207.08099999999999</v>
      </c>
      <c r="R23">
        <v>213.29400000000001</v>
      </c>
      <c r="V23">
        <v>689</v>
      </c>
      <c r="W23">
        <v>709</v>
      </c>
      <c r="X23">
        <v>730</v>
      </c>
    </row>
    <row r="24" spans="1:24" ht="12" customHeight="1">
      <c r="A24" s="187"/>
      <c r="B24" s="235">
        <v>10</v>
      </c>
      <c r="C24" s="236"/>
      <c r="D24" s="231">
        <f t="shared" si="0"/>
        <v>1134.4000000000001</v>
      </c>
      <c r="E24" s="232"/>
      <c r="F24" s="231">
        <f t="shared" si="1"/>
        <v>1168</v>
      </c>
      <c r="G24" s="232"/>
      <c r="H24" s="231">
        <f t="shared" si="2"/>
        <v>1201.5999999999999</v>
      </c>
      <c r="I24" s="232"/>
      <c r="J24" s="139"/>
      <c r="K24" s="138"/>
      <c r="P24">
        <v>207.08099999999999</v>
      </c>
      <c r="Q24">
        <v>213.12299999999999</v>
      </c>
      <c r="R24">
        <v>219.50700000000001</v>
      </c>
      <c r="V24">
        <v>709</v>
      </c>
      <c r="W24">
        <v>730</v>
      </c>
      <c r="X24">
        <v>751</v>
      </c>
    </row>
    <row r="25" spans="1:24" ht="12" customHeight="1">
      <c r="A25" s="188"/>
      <c r="B25" s="235">
        <v>15</v>
      </c>
      <c r="C25" s="236"/>
      <c r="D25" s="231">
        <f t="shared" si="0"/>
        <v>1168</v>
      </c>
      <c r="E25" s="232"/>
      <c r="F25" s="231">
        <f t="shared" si="1"/>
        <v>1201.5999999999999</v>
      </c>
      <c r="G25" s="232"/>
      <c r="H25" s="231">
        <f t="shared" si="2"/>
        <v>1238.4000000000001</v>
      </c>
      <c r="I25" s="232"/>
      <c r="J25" s="139"/>
      <c r="K25" s="138"/>
      <c r="P25">
        <v>213.29400000000001</v>
      </c>
      <c r="Q25">
        <v>219.50700000000001</v>
      </c>
      <c r="R25">
        <v>226.1</v>
      </c>
      <c r="V25">
        <v>730</v>
      </c>
      <c r="W25">
        <v>751</v>
      </c>
      <c r="X25">
        <v>774</v>
      </c>
    </row>
    <row r="26" spans="1:24" ht="12" customHeight="1">
      <c r="A26" s="186">
        <v>750</v>
      </c>
      <c r="B26" s="235">
        <v>5</v>
      </c>
      <c r="C26" s="236"/>
      <c r="D26" s="231">
        <f t="shared" si="0"/>
        <v>1102.4000000000001</v>
      </c>
      <c r="E26" s="232"/>
      <c r="F26" s="231">
        <f t="shared" si="1"/>
        <v>1134.4000000000001</v>
      </c>
      <c r="G26" s="232"/>
      <c r="H26" s="231">
        <f t="shared" si="2"/>
        <v>1168</v>
      </c>
      <c r="I26" s="232"/>
      <c r="J26" s="139"/>
      <c r="K26" s="138"/>
      <c r="P26">
        <v>201.22899999999998</v>
      </c>
      <c r="Q26">
        <v>207.08099999999999</v>
      </c>
      <c r="R26">
        <v>213.29400000000001</v>
      </c>
      <c r="V26">
        <v>689</v>
      </c>
      <c r="W26">
        <v>709</v>
      </c>
      <c r="X26">
        <v>730</v>
      </c>
    </row>
    <row r="27" spans="1:24" ht="12" customHeight="1">
      <c r="A27" s="187"/>
      <c r="B27" s="235">
        <v>10</v>
      </c>
      <c r="C27" s="236"/>
      <c r="D27" s="231">
        <f t="shared" si="0"/>
        <v>1134.4000000000001</v>
      </c>
      <c r="E27" s="232"/>
      <c r="F27" s="231">
        <f t="shared" si="1"/>
        <v>1168</v>
      </c>
      <c r="G27" s="232"/>
      <c r="H27" s="231">
        <f t="shared" si="2"/>
        <v>1201.5999999999999</v>
      </c>
      <c r="I27" s="232"/>
      <c r="J27" s="139"/>
      <c r="K27" s="138"/>
      <c r="P27">
        <v>207.08099999999999</v>
      </c>
      <c r="Q27">
        <v>213.12299999999999</v>
      </c>
      <c r="R27">
        <v>219.50700000000001</v>
      </c>
      <c r="V27">
        <v>709</v>
      </c>
      <c r="W27">
        <v>730</v>
      </c>
      <c r="X27">
        <v>751</v>
      </c>
    </row>
    <row r="28" spans="1:24" ht="12" customHeight="1">
      <c r="A28" s="188"/>
      <c r="B28" s="235">
        <v>15</v>
      </c>
      <c r="C28" s="236"/>
      <c r="D28" s="231">
        <f t="shared" si="0"/>
        <v>1168</v>
      </c>
      <c r="E28" s="232"/>
      <c r="F28" s="231">
        <f t="shared" si="1"/>
        <v>1201.5999999999999</v>
      </c>
      <c r="G28" s="232"/>
      <c r="H28" s="231">
        <f t="shared" si="2"/>
        <v>1238.4000000000001</v>
      </c>
      <c r="I28" s="232"/>
      <c r="J28" s="139"/>
      <c r="K28" s="138"/>
      <c r="P28">
        <v>213.29400000000001</v>
      </c>
      <c r="Q28">
        <v>219.50700000000001</v>
      </c>
      <c r="R28">
        <v>226.1</v>
      </c>
      <c r="V28">
        <v>730</v>
      </c>
      <c r="W28">
        <v>751</v>
      </c>
      <c r="X28">
        <v>774</v>
      </c>
    </row>
    <row r="29" spans="1:24" ht="12" customHeight="1">
      <c r="A29" s="186">
        <v>800</v>
      </c>
      <c r="B29" s="235">
        <v>5</v>
      </c>
      <c r="C29" s="236"/>
      <c r="D29" s="231">
        <f t="shared" si="0"/>
        <v>1102.4000000000001</v>
      </c>
      <c r="E29" s="232"/>
      <c r="F29" s="231">
        <f t="shared" si="1"/>
        <v>1134.4000000000001</v>
      </c>
      <c r="G29" s="232"/>
      <c r="H29" s="231">
        <f t="shared" si="2"/>
        <v>1168</v>
      </c>
      <c r="I29" s="232"/>
      <c r="J29" s="139"/>
      <c r="K29" s="138"/>
      <c r="P29">
        <v>201.22899999999998</v>
      </c>
      <c r="Q29">
        <v>207.08099999999999</v>
      </c>
      <c r="R29">
        <v>213.29400000000001</v>
      </c>
      <c r="V29">
        <v>689</v>
      </c>
      <c r="W29">
        <v>709</v>
      </c>
      <c r="X29">
        <v>730</v>
      </c>
    </row>
    <row r="30" spans="1:24" ht="12" customHeight="1">
      <c r="A30" s="187"/>
      <c r="B30" s="235">
        <v>10</v>
      </c>
      <c r="C30" s="236"/>
      <c r="D30" s="231">
        <f t="shared" si="0"/>
        <v>1134.4000000000001</v>
      </c>
      <c r="E30" s="232"/>
      <c r="F30" s="231">
        <f t="shared" si="1"/>
        <v>1168</v>
      </c>
      <c r="G30" s="232"/>
      <c r="H30" s="231">
        <f t="shared" si="2"/>
        <v>1201.5999999999999</v>
      </c>
      <c r="I30" s="232"/>
      <c r="J30" s="139"/>
      <c r="K30" s="138"/>
      <c r="P30">
        <v>207.08099999999999</v>
      </c>
      <c r="Q30">
        <v>213.12299999999999</v>
      </c>
      <c r="R30">
        <v>219.50700000000001</v>
      </c>
      <c r="V30">
        <v>709</v>
      </c>
      <c r="W30">
        <v>730</v>
      </c>
      <c r="X30">
        <v>751</v>
      </c>
    </row>
    <row r="31" spans="1:24" ht="12" customHeight="1">
      <c r="A31" s="188"/>
      <c r="B31" s="235">
        <v>15</v>
      </c>
      <c r="C31" s="236"/>
      <c r="D31" s="231">
        <f t="shared" si="0"/>
        <v>1168</v>
      </c>
      <c r="E31" s="232"/>
      <c r="F31" s="231">
        <f t="shared" si="1"/>
        <v>1201.5999999999999</v>
      </c>
      <c r="G31" s="232"/>
      <c r="H31" s="231">
        <f t="shared" si="2"/>
        <v>1238.4000000000001</v>
      </c>
      <c r="I31" s="232"/>
      <c r="J31" s="139"/>
      <c r="K31" s="138"/>
      <c r="P31">
        <v>213.29400000000001</v>
      </c>
      <c r="Q31">
        <v>219.50700000000001</v>
      </c>
      <c r="R31">
        <v>226.1</v>
      </c>
      <c r="V31">
        <v>730</v>
      </c>
      <c r="W31">
        <v>751</v>
      </c>
      <c r="X31">
        <v>774</v>
      </c>
    </row>
    <row r="32" spans="1:24" ht="12" customHeight="1">
      <c r="A32" s="212">
        <v>1000</v>
      </c>
      <c r="B32" s="235">
        <v>5</v>
      </c>
      <c r="C32" s="236"/>
      <c r="D32" s="231">
        <f t="shared" si="0"/>
        <v>1139.2</v>
      </c>
      <c r="E32" s="232"/>
      <c r="F32" s="231">
        <f t="shared" si="1"/>
        <v>1172.8</v>
      </c>
      <c r="G32" s="232"/>
      <c r="H32" s="231">
        <f t="shared" si="2"/>
        <v>1208</v>
      </c>
      <c r="I32" s="232"/>
      <c r="J32" s="139"/>
      <c r="K32" s="138"/>
      <c r="P32">
        <v>207.99299999999999</v>
      </c>
      <c r="Q32">
        <v>214.05399999999997</v>
      </c>
      <c r="R32">
        <v>220.476</v>
      </c>
      <c r="V32">
        <v>712</v>
      </c>
      <c r="W32">
        <v>733</v>
      </c>
      <c r="X32">
        <v>755</v>
      </c>
    </row>
    <row r="33" spans="1:24" ht="12" customHeight="1">
      <c r="A33" s="213"/>
      <c r="B33" s="235">
        <v>10</v>
      </c>
      <c r="C33" s="236"/>
      <c r="D33" s="231">
        <f t="shared" si="0"/>
        <v>1172.8</v>
      </c>
      <c r="E33" s="232"/>
      <c r="F33" s="231">
        <f t="shared" si="1"/>
        <v>1206.4000000000001</v>
      </c>
      <c r="G33" s="232"/>
      <c r="H33" s="231">
        <f t="shared" si="2"/>
        <v>1243.2</v>
      </c>
      <c r="I33" s="232"/>
      <c r="J33" s="139"/>
      <c r="K33" s="138"/>
      <c r="P33">
        <v>214.05399999999997</v>
      </c>
      <c r="Q33">
        <v>220.28599999999997</v>
      </c>
      <c r="R33">
        <v>226.898</v>
      </c>
      <c r="V33">
        <v>733</v>
      </c>
      <c r="W33">
        <v>754</v>
      </c>
      <c r="X33">
        <v>777</v>
      </c>
    </row>
    <row r="34" spans="1:24" ht="12" customHeight="1">
      <c r="A34" s="214"/>
      <c r="B34" s="235">
        <v>15</v>
      </c>
      <c r="C34" s="236"/>
      <c r="D34" s="231">
        <f t="shared" si="0"/>
        <v>1208</v>
      </c>
      <c r="E34" s="232"/>
      <c r="F34" s="231">
        <f t="shared" si="1"/>
        <v>1243.2</v>
      </c>
      <c r="G34" s="232"/>
      <c r="H34" s="231">
        <f t="shared" si="2"/>
        <v>1280</v>
      </c>
      <c r="I34" s="232"/>
      <c r="J34" s="139"/>
      <c r="K34" s="138"/>
      <c r="P34">
        <v>220.476</v>
      </c>
      <c r="Q34">
        <v>226.898</v>
      </c>
      <c r="R34">
        <v>233.7</v>
      </c>
      <c r="V34">
        <v>755</v>
      </c>
      <c r="W34">
        <v>777</v>
      </c>
      <c r="X34">
        <v>800</v>
      </c>
    </row>
    <row r="35" spans="1:24" ht="12" customHeight="1">
      <c r="A35" s="212">
        <v>1200</v>
      </c>
      <c r="B35" s="235">
        <v>5</v>
      </c>
      <c r="C35" s="236"/>
      <c r="D35" s="231">
        <f t="shared" si="0"/>
        <v>1166.4000000000001</v>
      </c>
      <c r="E35" s="232"/>
      <c r="F35" s="231">
        <f t="shared" si="1"/>
        <v>1201.5999999999999</v>
      </c>
      <c r="G35" s="232"/>
      <c r="H35" s="231">
        <f t="shared" si="2"/>
        <v>1236.8</v>
      </c>
      <c r="I35" s="232"/>
      <c r="J35" s="139"/>
      <c r="K35" s="138"/>
      <c r="P35">
        <v>213.066</v>
      </c>
      <c r="Q35">
        <v>219.279</v>
      </c>
      <c r="R35">
        <v>225.85300000000001</v>
      </c>
      <c r="V35">
        <v>729</v>
      </c>
      <c r="W35">
        <v>751</v>
      </c>
      <c r="X35">
        <v>773</v>
      </c>
    </row>
    <row r="36" spans="1:24" ht="12" customHeight="1">
      <c r="A36" s="213"/>
      <c r="B36" s="235">
        <v>10</v>
      </c>
      <c r="C36" s="236"/>
      <c r="D36" s="231">
        <f t="shared" si="0"/>
        <v>1201.5999999999999</v>
      </c>
      <c r="E36" s="232"/>
      <c r="F36" s="231">
        <f t="shared" si="1"/>
        <v>1235.2</v>
      </c>
      <c r="G36" s="232"/>
      <c r="H36" s="231">
        <f t="shared" si="2"/>
        <v>1273.5999999999999</v>
      </c>
      <c r="I36" s="232"/>
      <c r="J36" s="139"/>
      <c r="K36" s="138"/>
      <c r="P36">
        <v>219.279</v>
      </c>
      <c r="Q36">
        <v>225.66299999999998</v>
      </c>
      <c r="R36">
        <v>232.42699999999999</v>
      </c>
      <c r="V36">
        <v>751</v>
      </c>
      <c r="W36">
        <v>772</v>
      </c>
      <c r="X36">
        <v>796</v>
      </c>
    </row>
    <row r="37" spans="1:24" ht="12" customHeight="1">
      <c r="A37" s="214"/>
      <c r="B37" s="235">
        <v>15</v>
      </c>
      <c r="C37" s="236"/>
      <c r="D37" s="231">
        <f t="shared" si="0"/>
        <v>1236.8</v>
      </c>
      <c r="E37" s="232"/>
      <c r="F37" s="231">
        <f t="shared" si="1"/>
        <v>1273.5999999999999</v>
      </c>
      <c r="G37" s="232"/>
      <c r="H37" s="231">
        <f t="shared" si="2"/>
        <v>1310.4000000000001</v>
      </c>
      <c r="I37" s="232"/>
      <c r="J37" s="139"/>
      <c r="K37" s="138"/>
      <c r="P37">
        <v>225.85300000000001</v>
      </c>
      <c r="Q37">
        <v>232.42699999999999</v>
      </c>
      <c r="R37">
        <v>239.39999999999998</v>
      </c>
      <c r="V37">
        <v>773</v>
      </c>
      <c r="W37">
        <v>796</v>
      </c>
      <c r="X37">
        <v>819</v>
      </c>
    </row>
    <row r="38" spans="1:24" ht="12" customHeight="1">
      <c r="A38" s="212">
        <v>1250</v>
      </c>
      <c r="B38" s="235">
        <v>5</v>
      </c>
      <c r="C38" s="236"/>
      <c r="D38" s="231">
        <f t="shared" si="0"/>
        <v>1166.4000000000001</v>
      </c>
      <c r="E38" s="232"/>
      <c r="F38" s="231">
        <f t="shared" si="1"/>
        <v>1201.5999999999999</v>
      </c>
      <c r="G38" s="232"/>
      <c r="H38" s="231">
        <f t="shared" si="2"/>
        <v>1236.8</v>
      </c>
      <c r="I38" s="232"/>
      <c r="J38" s="139"/>
      <c r="K38" s="138"/>
      <c r="P38">
        <v>213.066</v>
      </c>
      <c r="Q38">
        <v>219.279</v>
      </c>
      <c r="R38">
        <v>225.85300000000001</v>
      </c>
      <c r="V38">
        <v>729</v>
      </c>
      <c r="W38">
        <v>751</v>
      </c>
      <c r="X38">
        <v>773</v>
      </c>
    </row>
    <row r="39" spans="1:24" ht="12" customHeight="1">
      <c r="A39" s="213"/>
      <c r="B39" s="235">
        <v>10</v>
      </c>
      <c r="C39" s="236"/>
      <c r="D39" s="231">
        <f t="shared" si="0"/>
        <v>1201.5999999999999</v>
      </c>
      <c r="E39" s="232"/>
      <c r="F39" s="231">
        <f t="shared" si="1"/>
        <v>1235.2</v>
      </c>
      <c r="G39" s="232"/>
      <c r="H39" s="231">
        <f t="shared" si="2"/>
        <v>1273.5999999999999</v>
      </c>
      <c r="I39" s="232"/>
      <c r="J39" s="139"/>
      <c r="K39" s="138"/>
      <c r="P39">
        <v>219.279</v>
      </c>
      <c r="Q39">
        <v>225.66299999999998</v>
      </c>
      <c r="R39">
        <v>232.42699999999999</v>
      </c>
      <c r="V39">
        <v>751</v>
      </c>
      <c r="W39">
        <v>772</v>
      </c>
      <c r="X39">
        <v>796</v>
      </c>
    </row>
    <row r="40" spans="1:24" ht="12" customHeight="1">
      <c r="A40" s="214"/>
      <c r="B40" s="235">
        <v>15</v>
      </c>
      <c r="C40" s="236"/>
      <c r="D40" s="231">
        <f t="shared" si="0"/>
        <v>1236.8</v>
      </c>
      <c r="E40" s="232"/>
      <c r="F40" s="231">
        <f t="shared" si="1"/>
        <v>1273.5999999999999</v>
      </c>
      <c r="G40" s="232"/>
      <c r="H40" s="231">
        <f t="shared" si="2"/>
        <v>1310.4000000000001</v>
      </c>
      <c r="I40" s="232"/>
      <c r="J40" s="139"/>
      <c r="K40" s="138"/>
      <c r="P40">
        <v>225.85300000000001</v>
      </c>
      <c r="Q40">
        <v>232.42699999999999</v>
      </c>
      <c r="R40">
        <v>239.39999999999998</v>
      </c>
      <c r="V40">
        <v>773</v>
      </c>
      <c r="W40">
        <v>796</v>
      </c>
      <c r="X40">
        <v>819</v>
      </c>
    </row>
    <row r="41" spans="1:24" ht="12" customHeight="1">
      <c r="A41" s="212">
        <v>1600</v>
      </c>
      <c r="B41" s="235">
        <v>5</v>
      </c>
      <c r="C41" s="236"/>
      <c r="D41" s="231">
        <f t="shared" si="0"/>
        <v>1352</v>
      </c>
      <c r="E41" s="232"/>
      <c r="F41" s="231">
        <f t="shared" si="1"/>
        <v>1392</v>
      </c>
      <c r="G41" s="232"/>
      <c r="H41" s="231">
        <f t="shared" si="2"/>
        <v>1433.6</v>
      </c>
      <c r="I41" s="232"/>
      <c r="J41" s="139"/>
      <c r="K41" s="138"/>
      <c r="P41">
        <v>246.886</v>
      </c>
      <c r="Q41">
        <v>254.06799999999998</v>
      </c>
      <c r="R41">
        <v>261.70600000000002</v>
      </c>
      <c r="V41">
        <v>845</v>
      </c>
      <c r="W41">
        <v>870</v>
      </c>
      <c r="X41">
        <v>896</v>
      </c>
    </row>
    <row r="42" spans="1:24" ht="12" customHeight="1">
      <c r="A42" s="213"/>
      <c r="B42" s="235">
        <v>10</v>
      </c>
      <c r="C42" s="236"/>
      <c r="D42" s="231">
        <f t="shared" si="0"/>
        <v>1392</v>
      </c>
      <c r="E42" s="232"/>
      <c r="F42" s="231">
        <f t="shared" si="1"/>
        <v>1432</v>
      </c>
      <c r="G42" s="232"/>
      <c r="H42" s="231">
        <f t="shared" si="2"/>
        <v>1475.1999999999998</v>
      </c>
      <c r="I42" s="232"/>
      <c r="J42" s="139"/>
      <c r="K42" s="138"/>
      <c r="P42">
        <v>254.06799999999998</v>
      </c>
      <c r="Q42">
        <v>261.47800000000001</v>
      </c>
      <c r="R42">
        <v>269.32499999999999</v>
      </c>
      <c r="V42">
        <v>870</v>
      </c>
      <c r="W42">
        <v>895</v>
      </c>
      <c r="X42">
        <v>922</v>
      </c>
    </row>
    <row r="43" spans="1:24" ht="12" customHeight="1">
      <c r="A43" s="214"/>
      <c r="B43" s="235">
        <v>15</v>
      </c>
      <c r="C43" s="236"/>
      <c r="D43" s="231">
        <f t="shared" si="0"/>
        <v>1433.6</v>
      </c>
      <c r="E43" s="232"/>
      <c r="F43" s="231">
        <f t="shared" si="1"/>
        <v>1475.1999999999998</v>
      </c>
      <c r="G43" s="232"/>
      <c r="H43" s="231">
        <f t="shared" si="2"/>
        <v>1518.4</v>
      </c>
      <c r="I43" s="232"/>
      <c r="J43" s="139"/>
      <c r="K43" s="138"/>
      <c r="P43">
        <v>261.70600000000002</v>
      </c>
      <c r="Q43">
        <v>269.32499999999999</v>
      </c>
      <c r="R43">
        <v>277.39999999999998</v>
      </c>
      <c r="V43">
        <v>896</v>
      </c>
      <c r="W43">
        <v>922</v>
      </c>
      <c r="X43">
        <v>949</v>
      </c>
    </row>
    <row r="44" spans="1:24" ht="12" customHeight="1">
      <c r="A44" s="212">
        <v>2000</v>
      </c>
      <c r="B44" s="235">
        <v>5</v>
      </c>
      <c r="C44" s="236"/>
      <c r="D44" s="231">
        <f t="shared" si="0"/>
        <v>1425.6</v>
      </c>
      <c r="E44" s="232"/>
      <c r="F44" s="231">
        <f t="shared" si="1"/>
        <v>1467.1999999999998</v>
      </c>
      <c r="G44" s="232"/>
      <c r="H44" s="231">
        <f t="shared" si="2"/>
        <v>1512</v>
      </c>
      <c r="I44" s="232"/>
      <c r="J44" s="139"/>
      <c r="K44" s="138"/>
      <c r="P44">
        <v>260.41399999999999</v>
      </c>
      <c r="Q44">
        <v>267.995</v>
      </c>
      <c r="R44">
        <v>276.03199999999998</v>
      </c>
      <c r="V44">
        <v>891</v>
      </c>
      <c r="W44">
        <v>917</v>
      </c>
      <c r="X44">
        <v>945</v>
      </c>
    </row>
    <row r="45" spans="1:24" ht="12" customHeight="1">
      <c r="A45" s="213"/>
      <c r="B45" s="235">
        <v>10</v>
      </c>
      <c r="C45" s="236"/>
      <c r="D45" s="231">
        <f t="shared" si="0"/>
        <v>1467.1999999999998</v>
      </c>
      <c r="E45" s="232"/>
      <c r="F45" s="231">
        <f t="shared" si="1"/>
        <v>1510.4</v>
      </c>
      <c r="G45" s="232"/>
      <c r="H45" s="231">
        <f t="shared" si="2"/>
        <v>1555.1999999999998</v>
      </c>
      <c r="I45" s="232"/>
      <c r="J45" s="139"/>
      <c r="K45" s="138"/>
      <c r="P45">
        <v>267.995</v>
      </c>
      <c r="Q45">
        <v>275.80399999999997</v>
      </c>
      <c r="R45">
        <v>284.06899999999996</v>
      </c>
      <c r="V45">
        <v>917</v>
      </c>
      <c r="W45">
        <v>944</v>
      </c>
      <c r="X45">
        <v>972</v>
      </c>
    </row>
    <row r="46" spans="1:24" ht="12" customHeight="1">
      <c r="A46" s="214"/>
      <c r="B46" s="235">
        <v>15</v>
      </c>
      <c r="C46" s="236"/>
      <c r="D46" s="231">
        <f t="shared" si="0"/>
        <v>1512</v>
      </c>
      <c r="E46" s="232"/>
      <c r="F46" s="231">
        <f t="shared" si="1"/>
        <v>1555.1999999999998</v>
      </c>
      <c r="G46" s="232"/>
      <c r="H46" s="231">
        <f t="shared" si="2"/>
        <v>1601.6</v>
      </c>
      <c r="I46" s="232"/>
      <c r="J46" s="139"/>
      <c r="K46" s="138"/>
      <c r="P46">
        <v>276.03199999999998</v>
      </c>
      <c r="Q46">
        <v>284.06899999999996</v>
      </c>
      <c r="R46">
        <v>292.59999999999997</v>
      </c>
      <c r="V46">
        <v>945</v>
      </c>
      <c r="W46">
        <v>972</v>
      </c>
      <c r="X46">
        <v>1001</v>
      </c>
    </row>
    <row r="47" spans="1:24" ht="27" customHeight="1">
      <c r="A47" s="167" t="s">
        <v>29</v>
      </c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P47">
        <v>0</v>
      </c>
      <c r="Q47">
        <v>0</v>
      </c>
      <c r="R47">
        <v>0</v>
      </c>
    </row>
    <row r="48" spans="1:24" ht="12.75" customHeight="1">
      <c r="A48" s="168" t="s">
        <v>149</v>
      </c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P48">
        <v>0</v>
      </c>
      <c r="Q48">
        <v>0</v>
      </c>
      <c r="R48">
        <v>0</v>
      </c>
    </row>
    <row r="49" spans="1:24" ht="12.75" customHeight="1">
      <c r="A49" s="169" t="s">
        <v>72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P49">
        <v>0</v>
      </c>
      <c r="Q49">
        <v>0</v>
      </c>
      <c r="R49">
        <v>0</v>
      </c>
    </row>
    <row r="50" spans="1:24" ht="12.75" customHeight="1">
      <c r="A50" s="169" t="s">
        <v>73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P50">
        <v>0</v>
      </c>
      <c r="Q50">
        <v>0</v>
      </c>
      <c r="R50">
        <v>0</v>
      </c>
    </row>
    <row r="51" spans="1:24" ht="46.5" customHeight="1">
      <c r="A51" s="170" t="s">
        <v>21</v>
      </c>
      <c r="B51" s="170"/>
      <c r="C51" s="170"/>
      <c r="D51" s="170"/>
      <c r="E51" s="170"/>
      <c r="F51" s="170"/>
      <c r="G51" s="170"/>
      <c r="H51" s="170"/>
      <c r="I51" s="170"/>
      <c r="J51" s="170"/>
      <c r="P51">
        <v>0</v>
      </c>
      <c r="Q51">
        <v>0</v>
      </c>
      <c r="R51">
        <v>0</v>
      </c>
    </row>
    <row r="52" spans="1:24" ht="22.15" customHeight="1">
      <c r="A52" s="183" t="s">
        <v>74</v>
      </c>
      <c r="B52" s="184"/>
      <c r="C52" s="184"/>
      <c r="D52" s="184"/>
      <c r="E52" s="184"/>
      <c r="F52" s="184"/>
      <c r="G52" s="184"/>
      <c r="H52" s="185"/>
      <c r="I52" s="139"/>
      <c r="J52" s="138"/>
      <c r="P52">
        <v>0</v>
      </c>
      <c r="Q52">
        <v>0</v>
      </c>
      <c r="R52">
        <v>0</v>
      </c>
    </row>
    <row r="53" spans="1:24" ht="33" customHeight="1">
      <c r="A53" s="11" t="s">
        <v>41</v>
      </c>
      <c r="B53" s="19" t="s">
        <v>24</v>
      </c>
      <c r="C53" s="233" t="s">
        <v>25</v>
      </c>
      <c r="D53" s="234"/>
      <c r="E53" s="233" t="s">
        <v>26</v>
      </c>
      <c r="F53" s="234"/>
      <c r="G53" s="233" t="s">
        <v>27</v>
      </c>
      <c r="H53" s="234"/>
      <c r="I53" s="139"/>
      <c r="J53" s="138"/>
      <c r="P53">
        <v>0</v>
      </c>
      <c r="Q53">
        <v>0</v>
      </c>
      <c r="R53">
        <v>0</v>
      </c>
    </row>
    <row r="54" spans="1:24" ht="12" customHeight="1">
      <c r="A54" s="212">
        <v>400</v>
      </c>
      <c r="B54" s="12">
        <v>2.5</v>
      </c>
      <c r="C54" s="231">
        <f>ROUNDUP($N$2*P54,0)*0.6+V54</f>
        <v>1209.5999999999999</v>
      </c>
      <c r="D54" s="232"/>
      <c r="E54" s="231">
        <f>ROUNDUP($N$2*Q54,0)*0.6+W54</f>
        <v>1244.8</v>
      </c>
      <c r="F54" s="232"/>
      <c r="G54" s="231">
        <f>ROUNDUP($N$2*R54,0)*0.6+X54</f>
        <v>1283.2</v>
      </c>
      <c r="H54" s="232"/>
      <c r="I54" s="139"/>
      <c r="J54" s="138"/>
      <c r="P54">
        <v>220.91299999999998</v>
      </c>
      <c r="Q54">
        <v>227.35399999999998</v>
      </c>
      <c r="R54">
        <v>234.17499999999998</v>
      </c>
      <c r="S54">
        <v>0</v>
      </c>
      <c r="V54">
        <v>756</v>
      </c>
      <c r="W54">
        <v>778</v>
      </c>
      <c r="X54">
        <v>802</v>
      </c>
    </row>
    <row r="55" spans="1:24" ht="12" customHeight="1">
      <c r="A55" s="213"/>
      <c r="B55" s="13">
        <v>5</v>
      </c>
      <c r="C55" s="231">
        <f t="shared" ref="C55:C95" si="3">ROUNDUP($N$2*P55,0)*0.6+V55</f>
        <v>1244.8</v>
      </c>
      <c r="D55" s="232"/>
      <c r="E55" s="231">
        <f t="shared" ref="E55:E95" si="4">ROUNDUP($N$2*Q55,0)*0.6+W55</f>
        <v>1281.5999999999999</v>
      </c>
      <c r="F55" s="232"/>
      <c r="G55" s="231">
        <f t="shared" ref="G55:G95" si="5">ROUNDUP($N$2*R55,0)*0.6+X55</f>
        <v>1320</v>
      </c>
      <c r="H55" s="232"/>
      <c r="I55" s="139"/>
      <c r="J55" s="138"/>
      <c r="P55">
        <v>227.35399999999998</v>
      </c>
      <c r="Q55">
        <v>233.96599999999998</v>
      </c>
      <c r="R55">
        <v>240.99600000000001</v>
      </c>
      <c r="S55">
        <v>0</v>
      </c>
      <c r="V55">
        <v>778</v>
      </c>
      <c r="W55">
        <v>801</v>
      </c>
      <c r="X55">
        <v>825</v>
      </c>
    </row>
    <row r="56" spans="1:24" ht="12" customHeight="1">
      <c r="A56" s="214"/>
      <c r="B56" s="13">
        <v>10</v>
      </c>
      <c r="C56" s="231">
        <f t="shared" si="3"/>
        <v>1283.2</v>
      </c>
      <c r="D56" s="232"/>
      <c r="E56" s="231">
        <f t="shared" si="4"/>
        <v>1320</v>
      </c>
      <c r="F56" s="232"/>
      <c r="G56" s="231">
        <f t="shared" si="5"/>
        <v>1360</v>
      </c>
      <c r="H56" s="232"/>
      <c r="I56" s="139"/>
      <c r="J56" s="138"/>
      <c r="P56">
        <v>234.17499999999998</v>
      </c>
      <c r="Q56">
        <v>240.99600000000001</v>
      </c>
      <c r="R56">
        <v>248.21599999999995</v>
      </c>
      <c r="S56">
        <v>0</v>
      </c>
      <c r="V56">
        <v>802</v>
      </c>
      <c r="W56">
        <v>825</v>
      </c>
      <c r="X56">
        <v>850</v>
      </c>
    </row>
    <row r="57" spans="1:24" ht="12" customHeight="1">
      <c r="A57" s="212">
        <v>500</v>
      </c>
      <c r="B57" s="12">
        <v>2.5</v>
      </c>
      <c r="C57" s="231">
        <f t="shared" si="3"/>
        <v>1246.4000000000001</v>
      </c>
      <c r="D57" s="232"/>
      <c r="E57" s="231">
        <f t="shared" si="4"/>
        <v>1283.2</v>
      </c>
      <c r="F57" s="232"/>
      <c r="G57" s="231">
        <f t="shared" si="5"/>
        <v>1321.6</v>
      </c>
      <c r="H57" s="232"/>
      <c r="I57" s="139"/>
      <c r="J57" s="138"/>
      <c r="P57">
        <v>227.54400000000001</v>
      </c>
      <c r="Q57">
        <v>234.17499999999998</v>
      </c>
      <c r="R57">
        <v>241.20499999999998</v>
      </c>
      <c r="S57">
        <v>0</v>
      </c>
      <c r="V57">
        <v>779</v>
      </c>
      <c r="W57">
        <v>802</v>
      </c>
      <c r="X57">
        <v>826</v>
      </c>
    </row>
    <row r="58" spans="1:24" ht="12" customHeight="1">
      <c r="A58" s="213"/>
      <c r="B58" s="13">
        <v>5</v>
      </c>
      <c r="C58" s="231">
        <f t="shared" si="3"/>
        <v>1283.2</v>
      </c>
      <c r="D58" s="232"/>
      <c r="E58" s="231">
        <f t="shared" si="4"/>
        <v>1320</v>
      </c>
      <c r="F58" s="232"/>
      <c r="G58" s="231">
        <f t="shared" si="5"/>
        <v>1360</v>
      </c>
      <c r="H58" s="232"/>
      <c r="I58" s="139"/>
      <c r="J58" s="138"/>
      <c r="P58">
        <v>234.17499999999998</v>
      </c>
      <c r="Q58">
        <v>240.99600000000001</v>
      </c>
      <c r="R58">
        <v>248.21599999999995</v>
      </c>
      <c r="S58">
        <v>0</v>
      </c>
      <c r="V58">
        <v>802</v>
      </c>
      <c r="W58">
        <v>825</v>
      </c>
      <c r="X58">
        <v>850</v>
      </c>
    </row>
    <row r="59" spans="1:24" ht="12" customHeight="1">
      <c r="A59" s="214"/>
      <c r="B59" s="13">
        <v>10</v>
      </c>
      <c r="C59" s="231">
        <f t="shared" si="3"/>
        <v>1321.6</v>
      </c>
      <c r="D59" s="232"/>
      <c r="E59" s="231">
        <f t="shared" si="4"/>
        <v>1360</v>
      </c>
      <c r="F59" s="232"/>
      <c r="G59" s="231">
        <f t="shared" si="5"/>
        <v>1400</v>
      </c>
      <c r="H59" s="232"/>
      <c r="I59" s="139"/>
      <c r="J59" s="138"/>
      <c r="P59">
        <v>241.20499999999998</v>
      </c>
      <c r="Q59">
        <v>248.21599999999995</v>
      </c>
      <c r="R59">
        <v>255.66399999999999</v>
      </c>
      <c r="S59">
        <v>0</v>
      </c>
      <c r="V59">
        <v>826</v>
      </c>
      <c r="W59">
        <v>850</v>
      </c>
      <c r="X59">
        <v>875</v>
      </c>
    </row>
    <row r="60" spans="1:24" ht="12" customHeight="1">
      <c r="A60" s="212">
        <v>600</v>
      </c>
      <c r="B60" s="13">
        <v>5</v>
      </c>
      <c r="C60" s="231">
        <f t="shared" si="3"/>
        <v>1246.4000000000001</v>
      </c>
      <c r="D60" s="232"/>
      <c r="E60" s="231">
        <f t="shared" si="4"/>
        <v>1283.2</v>
      </c>
      <c r="F60" s="232"/>
      <c r="G60" s="231">
        <f t="shared" si="5"/>
        <v>1321.6</v>
      </c>
      <c r="H60" s="232"/>
      <c r="I60" s="139"/>
      <c r="J60" s="138"/>
      <c r="P60">
        <v>227.54400000000001</v>
      </c>
      <c r="Q60">
        <v>234.17499999999998</v>
      </c>
      <c r="R60">
        <v>241.20499999999998</v>
      </c>
      <c r="S60">
        <v>0</v>
      </c>
      <c r="V60">
        <v>779</v>
      </c>
      <c r="W60">
        <v>802</v>
      </c>
      <c r="X60">
        <v>826</v>
      </c>
    </row>
    <row r="61" spans="1:24" ht="12" customHeight="1">
      <c r="A61" s="213"/>
      <c r="B61" s="13">
        <v>10</v>
      </c>
      <c r="C61" s="231">
        <f t="shared" si="3"/>
        <v>1283.2</v>
      </c>
      <c r="D61" s="232"/>
      <c r="E61" s="231">
        <f t="shared" si="4"/>
        <v>1320</v>
      </c>
      <c r="F61" s="232"/>
      <c r="G61" s="231">
        <f t="shared" si="5"/>
        <v>1360</v>
      </c>
      <c r="H61" s="232"/>
      <c r="I61" s="139"/>
      <c r="J61" s="138"/>
      <c r="P61">
        <v>234.17499999999998</v>
      </c>
      <c r="Q61">
        <v>240.99600000000001</v>
      </c>
      <c r="R61">
        <v>248.21599999999995</v>
      </c>
      <c r="S61">
        <v>0</v>
      </c>
      <c r="V61">
        <v>802</v>
      </c>
      <c r="W61">
        <v>825</v>
      </c>
      <c r="X61">
        <v>850</v>
      </c>
    </row>
    <row r="62" spans="1:24" ht="12" customHeight="1">
      <c r="A62" s="214"/>
      <c r="B62" s="13">
        <v>15</v>
      </c>
      <c r="C62" s="231">
        <f t="shared" si="3"/>
        <v>1321.6</v>
      </c>
      <c r="D62" s="232"/>
      <c r="E62" s="231">
        <f t="shared" si="4"/>
        <v>1360</v>
      </c>
      <c r="F62" s="232"/>
      <c r="G62" s="231">
        <f t="shared" si="5"/>
        <v>1400</v>
      </c>
      <c r="H62" s="232"/>
      <c r="I62" s="139"/>
      <c r="J62" s="138"/>
      <c r="P62">
        <v>241.20499999999998</v>
      </c>
      <c r="Q62">
        <v>248.21599999999995</v>
      </c>
      <c r="R62">
        <v>255.66399999999999</v>
      </c>
      <c r="S62">
        <v>0</v>
      </c>
      <c r="V62">
        <v>826</v>
      </c>
      <c r="W62">
        <v>850</v>
      </c>
      <c r="X62">
        <v>875</v>
      </c>
    </row>
    <row r="63" spans="1:24" ht="12" customHeight="1">
      <c r="A63" s="212">
        <v>750</v>
      </c>
      <c r="B63" s="13">
        <v>5</v>
      </c>
      <c r="C63" s="231">
        <f t="shared" si="3"/>
        <v>1321.6</v>
      </c>
      <c r="D63" s="232"/>
      <c r="E63" s="231">
        <f t="shared" si="4"/>
        <v>1360</v>
      </c>
      <c r="F63" s="232"/>
      <c r="G63" s="231">
        <f t="shared" si="5"/>
        <v>1401.6</v>
      </c>
      <c r="H63" s="232"/>
      <c r="I63" s="139"/>
      <c r="J63" s="138"/>
      <c r="P63">
        <v>241.33799999999999</v>
      </c>
      <c r="Q63">
        <v>248.36799999999999</v>
      </c>
      <c r="R63">
        <v>255.81599999999997</v>
      </c>
      <c r="S63">
        <v>0</v>
      </c>
      <c r="V63">
        <v>826</v>
      </c>
      <c r="W63">
        <v>850</v>
      </c>
      <c r="X63">
        <v>876</v>
      </c>
    </row>
    <row r="64" spans="1:24" ht="12" customHeight="1">
      <c r="A64" s="213"/>
      <c r="B64" s="13">
        <v>10</v>
      </c>
      <c r="C64" s="231">
        <f t="shared" si="3"/>
        <v>1360</v>
      </c>
      <c r="D64" s="232"/>
      <c r="E64" s="231">
        <f t="shared" si="4"/>
        <v>1400</v>
      </c>
      <c r="F64" s="232"/>
      <c r="G64" s="231">
        <f t="shared" si="5"/>
        <v>1441.6</v>
      </c>
      <c r="H64" s="232"/>
      <c r="I64" s="139"/>
      <c r="J64" s="138"/>
      <c r="P64">
        <v>248.36799999999999</v>
      </c>
      <c r="Q64">
        <v>255.607</v>
      </c>
      <c r="R64">
        <v>263.26400000000001</v>
      </c>
      <c r="S64">
        <v>0</v>
      </c>
      <c r="V64">
        <v>850</v>
      </c>
      <c r="W64">
        <v>875</v>
      </c>
      <c r="X64">
        <v>901</v>
      </c>
    </row>
    <row r="65" spans="1:24" ht="12" customHeight="1">
      <c r="A65" s="214"/>
      <c r="B65" s="13">
        <v>15</v>
      </c>
      <c r="C65" s="231">
        <f t="shared" si="3"/>
        <v>1401.6</v>
      </c>
      <c r="D65" s="232"/>
      <c r="E65" s="231">
        <f t="shared" si="4"/>
        <v>1441.6</v>
      </c>
      <c r="F65" s="232"/>
      <c r="G65" s="231">
        <f t="shared" si="5"/>
        <v>1484.8</v>
      </c>
      <c r="H65" s="232"/>
      <c r="I65" s="139"/>
      <c r="J65" s="138"/>
      <c r="P65">
        <v>255.81599999999997</v>
      </c>
      <c r="Q65">
        <v>263.26400000000001</v>
      </c>
      <c r="R65">
        <v>271.16800000000001</v>
      </c>
      <c r="S65">
        <v>0</v>
      </c>
      <c r="V65">
        <v>876</v>
      </c>
      <c r="W65">
        <v>901</v>
      </c>
      <c r="X65">
        <v>928</v>
      </c>
    </row>
    <row r="66" spans="1:24" ht="12" customHeight="1">
      <c r="A66" s="212">
        <v>800</v>
      </c>
      <c r="B66" s="13">
        <v>5</v>
      </c>
      <c r="C66" s="231">
        <f t="shared" si="3"/>
        <v>1321.6</v>
      </c>
      <c r="D66" s="232"/>
      <c r="E66" s="231">
        <f t="shared" si="4"/>
        <v>1360</v>
      </c>
      <c r="F66" s="232"/>
      <c r="G66" s="231">
        <f t="shared" si="5"/>
        <v>1401.6</v>
      </c>
      <c r="H66" s="232"/>
      <c r="I66" s="139"/>
      <c r="J66" s="138"/>
      <c r="P66">
        <v>241.33799999999999</v>
      </c>
      <c r="Q66">
        <v>248.36799999999999</v>
      </c>
      <c r="R66">
        <v>255.81599999999997</v>
      </c>
      <c r="S66">
        <v>0</v>
      </c>
      <c r="V66">
        <v>826</v>
      </c>
      <c r="W66">
        <v>850</v>
      </c>
      <c r="X66">
        <v>876</v>
      </c>
    </row>
    <row r="67" spans="1:24" ht="12" customHeight="1">
      <c r="A67" s="213"/>
      <c r="B67" s="13">
        <v>10</v>
      </c>
      <c r="C67" s="231">
        <f t="shared" si="3"/>
        <v>1360</v>
      </c>
      <c r="D67" s="232"/>
      <c r="E67" s="231">
        <f t="shared" si="4"/>
        <v>1400</v>
      </c>
      <c r="F67" s="232"/>
      <c r="G67" s="231">
        <f t="shared" si="5"/>
        <v>1441.6</v>
      </c>
      <c r="H67" s="232"/>
      <c r="I67" s="139"/>
      <c r="J67" s="138"/>
      <c r="P67">
        <v>248.36799999999999</v>
      </c>
      <c r="Q67">
        <v>255.607</v>
      </c>
      <c r="R67">
        <v>263.26400000000001</v>
      </c>
      <c r="S67">
        <v>0</v>
      </c>
      <c r="V67">
        <v>850</v>
      </c>
      <c r="W67">
        <v>875</v>
      </c>
      <c r="X67">
        <v>901</v>
      </c>
    </row>
    <row r="68" spans="1:24" ht="12" customHeight="1">
      <c r="A68" s="214"/>
      <c r="B68" s="13">
        <v>15</v>
      </c>
      <c r="C68" s="231">
        <f t="shared" si="3"/>
        <v>1401.6</v>
      </c>
      <c r="D68" s="232"/>
      <c r="E68" s="231">
        <f t="shared" si="4"/>
        <v>1441.6</v>
      </c>
      <c r="F68" s="232"/>
      <c r="G68" s="231">
        <f t="shared" si="5"/>
        <v>1484.8</v>
      </c>
      <c r="H68" s="232"/>
      <c r="I68" s="139"/>
      <c r="J68" s="138"/>
      <c r="P68">
        <v>255.81599999999997</v>
      </c>
      <c r="Q68">
        <v>263.26400000000001</v>
      </c>
      <c r="R68">
        <v>271.16800000000001</v>
      </c>
      <c r="S68">
        <v>0</v>
      </c>
      <c r="V68">
        <v>876</v>
      </c>
      <c r="W68">
        <v>901</v>
      </c>
      <c r="X68">
        <v>928</v>
      </c>
    </row>
    <row r="69" spans="1:24" ht="12" customHeight="1">
      <c r="A69" s="212">
        <v>1000</v>
      </c>
      <c r="B69" s="13">
        <v>5</v>
      </c>
      <c r="C69" s="231">
        <f t="shared" si="3"/>
        <v>1321.6</v>
      </c>
      <c r="D69" s="232"/>
      <c r="E69" s="231">
        <f t="shared" si="4"/>
        <v>1360</v>
      </c>
      <c r="F69" s="232"/>
      <c r="G69" s="231">
        <f t="shared" si="5"/>
        <v>1401.6</v>
      </c>
      <c r="H69" s="232"/>
      <c r="I69" s="139"/>
      <c r="J69" s="138"/>
      <c r="P69">
        <v>241.33799999999999</v>
      </c>
      <c r="Q69">
        <v>248.36799999999999</v>
      </c>
      <c r="R69">
        <v>255.81599999999997</v>
      </c>
      <c r="S69">
        <v>0</v>
      </c>
      <c r="V69">
        <v>826</v>
      </c>
      <c r="W69">
        <v>850</v>
      </c>
      <c r="X69">
        <v>876</v>
      </c>
    </row>
    <row r="70" spans="1:24" ht="12" customHeight="1">
      <c r="A70" s="213"/>
      <c r="B70" s="13">
        <v>10</v>
      </c>
      <c r="C70" s="231">
        <f t="shared" si="3"/>
        <v>1360</v>
      </c>
      <c r="D70" s="232"/>
      <c r="E70" s="231">
        <f t="shared" si="4"/>
        <v>1400</v>
      </c>
      <c r="F70" s="232"/>
      <c r="G70" s="231">
        <f t="shared" si="5"/>
        <v>1441.6</v>
      </c>
      <c r="H70" s="232"/>
      <c r="I70" s="139"/>
      <c r="J70" s="138"/>
      <c r="P70">
        <v>248.36799999999999</v>
      </c>
      <c r="Q70">
        <v>255.607</v>
      </c>
      <c r="R70">
        <v>263.26400000000001</v>
      </c>
      <c r="S70">
        <v>0</v>
      </c>
      <c r="V70">
        <v>850</v>
      </c>
      <c r="W70">
        <v>875</v>
      </c>
      <c r="X70">
        <v>901</v>
      </c>
    </row>
    <row r="71" spans="1:24" ht="12" customHeight="1">
      <c r="A71" s="214"/>
      <c r="B71" s="13">
        <v>15</v>
      </c>
      <c r="C71" s="231">
        <f t="shared" si="3"/>
        <v>1401.6</v>
      </c>
      <c r="D71" s="232"/>
      <c r="E71" s="231">
        <f t="shared" si="4"/>
        <v>1441.6</v>
      </c>
      <c r="F71" s="232"/>
      <c r="G71" s="231">
        <f t="shared" si="5"/>
        <v>1484.8</v>
      </c>
      <c r="H71" s="232"/>
      <c r="I71" s="139"/>
      <c r="J71" s="138"/>
      <c r="P71">
        <v>255.81599999999997</v>
      </c>
      <c r="Q71">
        <v>263.26400000000001</v>
      </c>
      <c r="R71">
        <v>271.16800000000001</v>
      </c>
      <c r="S71">
        <v>0</v>
      </c>
      <c r="V71">
        <v>876</v>
      </c>
      <c r="W71">
        <v>901</v>
      </c>
      <c r="X71">
        <v>928</v>
      </c>
    </row>
    <row r="72" spans="1:24" ht="12" customHeight="1">
      <c r="A72" s="212">
        <v>1200</v>
      </c>
      <c r="B72" s="13">
        <v>5</v>
      </c>
      <c r="C72" s="231">
        <f t="shared" si="3"/>
        <v>1339.2</v>
      </c>
      <c r="D72" s="232"/>
      <c r="E72" s="231">
        <f t="shared" si="4"/>
        <v>1379.1999999999998</v>
      </c>
      <c r="F72" s="232"/>
      <c r="G72" s="231">
        <f t="shared" si="5"/>
        <v>1419.1999999999998</v>
      </c>
      <c r="H72" s="232"/>
      <c r="I72" s="139"/>
      <c r="J72" s="138"/>
      <c r="P72">
        <v>244.625</v>
      </c>
      <c r="Q72">
        <v>251.75</v>
      </c>
      <c r="R72">
        <v>259.29300000000001</v>
      </c>
      <c r="S72">
        <v>0</v>
      </c>
      <c r="V72">
        <v>837</v>
      </c>
      <c r="W72">
        <v>862</v>
      </c>
      <c r="X72">
        <v>887</v>
      </c>
    </row>
    <row r="73" spans="1:24" ht="12" customHeight="1">
      <c r="A73" s="213"/>
      <c r="B73" s="13">
        <v>10</v>
      </c>
      <c r="C73" s="231">
        <f t="shared" si="3"/>
        <v>1379.1999999999998</v>
      </c>
      <c r="D73" s="232"/>
      <c r="E73" s="231">
        <f t="shared" si="4"/>
        <v>1419.1999999999998</v>
      </c>
      <c r="F73" s="232"/>
      <c r="G73" s="231">
        <f t="shared" si="5"/>
        <v>1460.8</v>
      </c>
      <c r="H73" s="232"/>
      <c r="I73" s="139"/>
      <c r="J73" s="138"/>
      <c r="P73">
        <v>251.75</v>
      </c>
      <c r="Q73">
        <v>259.084</v>
      </c>
      <c r="R73">
        <v>266.85499999999996</v>
      </c>
      <c r="S73">
        <v>0</v>
      </c>
      <c r="V73">
        <v>862</v>
      </c>
      <c r="W73">
        <v>887</v>
      </c>
      <c r="X73">
        <v>913</v>
      </c>
    </row>
    <row r="74" spans="1:24" ht="12" customHeight="1">
      <c r="A74" s="214"/>
      <c r="B74" s="13">
        <v>15</v>
      </c>
      <c r="C74" s="231">
        <f t="shared" si="3"/>
        <v>1419.1999999999998</v>
      </c>
      <c r="D74" s="232"/>
      <c r="E74" s="231">
        <f t="shared" si="4"/>
        <v>1460.8</v>
      </c>
      <c r="F74" s="232"/>
      <c r="G74" s="231">
        <f t="shared" si="5"/>
        <v>1505.6</v>
      </c>
      <c r="H74" s="232"/>
      <c r="I74" s="139"/>
      <c r="J74" s="138"/>
      <c r="P74">
        <v>259.29300000000001</v>
      </c>
      <c r="Q74">
        <v>266.85499999999996</v>
      </c>
      <c r="R74">
        <v>274.85399999999998</v>
      </c>
      <c r="S74">
        <v>0</v>
      </c>
      <c r="V74">
        <v>887</v>
      </c>
      <c r="W74">
        <v>913</v>
      </c>
      <c r="X74">
        <v>941</v>
      </c>
    </row>
    <row r="75" spans="1:24" ht="12" customHeight="1">
      <c r="A75" s="212">
        <v>1250</v>
      </c>
      <c r="B75" s="13">
        <v>5</v>
      </c>
      <c r="C75" s="231">
        <f t="shared" si="3"/>
        <v>1339.2</v>
      </c>
      <c r="D75" s="232"/>
      <c r="E75" s="231">
        <f t="shared" si="4"/>
        <v>1379.1999999999998</v>
      </c>
      <c r="F75" s="232"/>
      <c r="G75" s="231">
        <f t="shared" si="5"/>
        <v>1419.1999999999998</v>
      </c>
      <c r="H75" s="232"/>
      <c r="I75" s="139"/>
      <c r="J75" s="138"/>
      <c r="P75">
        <v>244.625</v>
      </c>
      <c r="Q75">
        <v>251.75</v>
      </c>
      <c r="R75">
        <v>259.29300000000001</v>
      </c>
      <c r="S75">
        <v>0</v>
      </c>
      <c r="V75">
        <v>837</v>
      </c>
      <c r="W75">
        <v>862</v>
      </c>
      <c r="X75">
        <v>887</v>
      </c>
    </row>
    <row r="76" spans="1:24" ht="12" customHeight="1">
      <c r="A76" s="213"/>
      <c r="B76" s="13">
        <v>10</v>
      </c>
      <c r="C76" s="231">
        <f t="shared" si="3"/>
        <v>1379.1999999999998</v>
      </c>
      <c r="D76" s="232"/>
      <c r="E76" s="231">
        <f t="shared" si="4"/>
        <v>1419.1999999999998</v>
      </c>
      <c r="F76" s="232"/>
      <c r="G76" s="231">
        <f t="shared" si="5"/>
        <v>1460.8</v>
      </c>
      <c r="H76" s="232"/>
      <c r="I76" s="139"/>
      <c r="J76" s="138"/>
      <c r="P76">
        <v>251.75</v>
      </c>
      <c r="Q76">
        <v>259.084</v>
      </c>
      <c r="R76">
        <v>266.85499999999996</v>
      </c>
      <c r="S76">
        <v>0</v>
      </c>
      <c r="V76">
        <v>862</v>
      </c>
      <c r="W76">
        <v>887</v>
      </c>
      <c r="X76">
        <v>913</v>
      </c>
    </row>
    <row r="77" spans="1:24" ht="12" customHeight="1">
      <c r="A77" s="214"/>
      <c r="B77" s="13">
        <v>15</v>
      </c>
      <c r="C77" s="231">
        <f t="shared" si="3"/>
        <v>1419.1999999999998</v>
      </c>
      <c r="D77" s="232"/>
      <c r="E77" s="231">
        <f t="shared" si="4"/>
        <v>1460.8</v>
      </c>
      <c r="F77" s="232"/>
      <c r="G77" s="231">
        <f t="shared" si="5"/>
        <v>1505.6</v>
      </c>
      <c r="H77" s="232"/>
      <c r="I77" s="139"/>
      <c r="J77" s="138"/>
      <c r="P77">
        <v>259.29300000000001</v>
      </c>
      <c r="Q77">
        <v>266.85499999999996</v>
      </c>
      <c r="R77">
        <v>274.85399999999998</v>
      </c>
      <c r="S77">
        <v>0</v>
      </c>
      <c r="V77">
        <v>887</v>
      </c>
      <c r="W77">
        <v>913</v>
      </c>
      <c r="X77">
        <v>941</v>
      </c>
    </row>
    <row r="78" spans="1:24" ht="12" customHeight="1">
      <c r="A78" s="212">
        <v>1600</v>
      </c>
      <c r="B78" s="13">
        <v>5</v>
      </c>
      <c r="C78" s="231">
        <f t="shared" si="3"/>
        <v>1483.1999999999998</v>
      </c>
      <c r="D78" s="232"/>
      <c r="E78" s="231">
        <f t="shared" si="4"/>
        <v>1526.4</v>
      </c>
      <c r="F78" s="232"/>
      <c r="G78" s="231">
        <f t="shared" si="5"/>
        <v>1572.8</v>
      </c>
      <c r="H78" s="232"/>
      <c r="I78" s="139"/>
      <c r="J78" s="138"/>
      <c r="P78">
        <v>270.88299999999998</v>
      </c>
      <c r="Q78">
        <v>278.76799999999997</v>
      </c>
      <c r="R78">
        <v>287.14699999999999</v>
      </c>
      <c r="S78">
        <v>0</v>
      </c>
      <c r="V78">
        <v>927</v>
      </c>
      <c r="W78">
        <v>954</v>
      </c>
      <c r="X78">
        <v>983</v>
      </c>
    </row>
    <row r="79" spans="1:24" ht="12" customHeight="1">
      <c r="A79" s="213"/>
      <c r="B79" s="13">
        <v>10</v>
      </c>
      <c r="C79" s="231">
        <f t="shared" si="3"/>
        <v>1526.4</v>
      </c>
      <c r="D79" s="232"/>
      <c r="E79" s="231">
        <f t="shared" si="4"/>
        <v>1571.1999999999998</v>
      </c>
      <c r="F79" s="232"/>
      <c r="G79" s="231">
        <f t="shared" si="5"/>
        <v>1617.6</v>
      </c>
      <c r="H79" s="232"/>
      <c r="I79" s="139"/>
      <c r="J79" s="138"/>
      <c r="P79">
        <v>278.76799999999997</v>
      </c>
      <c r="Q79">
        <v>286.89999999999998</v>
      </c>
      <c r="R79">
        <v>295.50700000000001</v>
      </c>
      <c r="S79">
        <v>0</v>
      </c>
      <c r="V79">
        <v>954</v>
      </c>
      <c r="W79">
        <v>982</v>
      </c>
      <c r="X79">
        <v>1011</v>
      </c>
    </row>
    <row r="80" spans="1:24" ht="12" customHeight="1">
      <c r="A80" s="214"/>
      <c r="B80" s="13">
        <v>15</v>
      </c>
      <c r="C80" s="231">
        <f t="shared" si="3"/>
        <v>1572.8</v>
      </c>
      <c r="D80" s="232"/>
      <c r="E80" s="231">
        <f t="shared" si="4"/>
        <v>1617.6</v>
      </c>
      <c r="F80" s="232"/>
      <c r="G80" s="231">
        <f t="shared" si="5"/>
        <v>1667.1999999999998</v>
      </c>
      <c r="H80" s="232"/>
      <c r="I80" s="139"/>
      <c r="J80" s="138"/>
      <c r="P80">
        <v>287.14699999999999</v>
      </c>
      <c r="Q80">
        <v>295.50700000000001</v>
      </c>
      <c r="R80">
        <v>304.36099999999999</v>
      </c>
      <c r="S80">
        <v>0</v>
      </c>
      <c r="V80">
        <v>983</v>
      </c>
      <c r="W80">
        <v>1011</v>
      </c>
      <c r="X80">
        <v>1042</v>
      </c>
    </row>
    <row r="81" spans="1:24" ht="12" customHeight="1">
      <c r="A81" s="212">
        <v>2000</v>
      </c>
      <c r="B81" s="13">
        <v>5</v>
      </c>
      <c r="C81" s="231">
        <f t="shared" si="3"/>
        <v>1592</v>
      </c>
      <c r="D81" s="232"/>
      <c r="E81" s="231">
        <f t="shared" si="4"/>
        <v>1638.4</v>
      </c>
      <c r="F81" s="232"/>
      <c r="G81" s="231">
        <f t="shared" si="5"/>
        <v>1686.4</v>
      </c>
      <c r="H81" s="232"/>
      <c r="I81" s="139"/>
      <c r="J81" s="138"/>
      <c r="P81">
        <v>290.58599999999996</v>
      </c>
      <c r="Q81">
        <v>299.06</v>
      </c>
      <c r="R81">
        <v>308.02800000000002</v>
      </c>
      <c r="S81">
        <v>0</v>
      </c>
      <c r="V81">
        <v>995</v>
      </c>
      <c r="W81">
        <v>1024</v>
      </c>
      <c r="X81">
        <v>1054</v>
      </c>
    </row>
    <row r="82" spans="1:24" ht="12" customHeight="1">
      <c r="A82" s="213"/>
      <c r="B82" s="13">
        <v>10</v>
      </c>
      <c r="C82" s="231">
        <f t="shared" si="3"/>
        <v>1638.4</v>
      </c>
      <c r="D82" s="232"/>
      <c r="E82" s="231">
        <f t="shared" si="4"/>
        <v>1684.8</v>
      </c>
      <c r="F82" s="232"/>
      <c r="G82" s="231">
        <f t="shared" si="5"/>
        <v>1736</v>
      </c>
      <c r="H82" s="232"/>
      <c r="I82" s="139"/>
      <c r="J82" s="138"/>
      <c r="P82">
        <v>299.06</v>
      </c>
      <c r="Q82">
        <v>307.76199999999994</v>
      </c>
      <c r="R82">
        <v>316.99599999999998</v>
      </c>
      <c r="S82">
        <v>0</v>
      </c>
      <c r="V82">
        <v>1024</v>
      </c>
      <c r="W82">
        <v>1053</v>
      </c>
      <c r="X82">
        <v>1085</v>
      </c>
    </row>
    <row r="83" spans="1:24" ht="12" customHeight="1">
      <c r="A83" s="214"/>
      <c r="B83" s="13">
        <v>15</v>
      </c>
      <c r="C83" s="231">
        <f t="shared" si="3"/>
        <v>1686.4</v>
      </c>
      <c r="D83" s="232"/>
      <c r="E83" s="231">
        <f t="shared" si="4"/>
        <v>1736</v>
      </c>
      <c r="F83" s="232"/>
      <c r="G83" s="231">
        <f t="shared" si="5"/>
        <v>1787.1999999999998</v>
      </c>
      <c r="H83" s="232"/>
      <c r="I83" s="139"/>
      <c r="J83" s="138"/>
      <c r="P83">
        <v>308.02800000000002</v>
      </c>
      <c r="Q83">
        <v>316.99599999999998</v>
      </c>
      <c r="R83">
        <v>326.49599999999998</v>
      </c>
      <c r="S83">
        <v>0</v>
      </c>
      <c r="V83">
        <v>1054</v>
      </c>
      <c r="W83">
        <v>1085</v>
      </c>
      <c r="X83">
        <v>1117</v>
      </c>
    </row>
    <row r="84" spans="1:24" ht="12" customHeight="1">
      <c r="A84" s="212">
        <v>2500</v>
      </c>
      <c r="B84" s="13">
        <v>5</v>
      </c>
      <c r="C84" s="231">
        <f t="shared" si="3"/>
        <v>1726.4</v>
      </c>
      <c r="D84" s="232"/>
      <c r="E84" s="231">
        <f t="shared" si="4"/>
        <v>1776</v>
      </c>
      <c r="F84" s="232"/>
      <c r="G84" s="231">
        <f t="shared" si="5"/>
        <v>1830.4</v>
      </c>
      <c r="H84" s="232"/>
      <c r="I84" s="139"/>
      <c r="J84" s="138"/>
      <c r="P84">
        <v>315.20999999999998</v>
      </c>
      <c r="Q84">
        <v>324.38699999999994</v>
      </c>
      <c r="R84">
        <v>334.13400000000001</v>
      </c>
      <c r="S84">
        <v>0</v>
      </c>
      <c r="V84">
        <v>1079</v>
      </c>
      <c r="W84">
        <v>1110</v>
      </c>
      <c r="X84">
        <v>1144</v>
      </c>
    </row>
    <row r="85" spans="1:24" ht="12" customHeight="1">
      <c r="A85" s="213"/>
      <c r="B85" s="13">
        <v>10</v>
      </c>
      <c r="C85" s="231">
        <f t="shared" si="3"/>
        <v>1776</v>
      </c>
      <c r="D85" s="232"/>
      <c r="E85" s="231">
        <f t="shared" si="4"/>
        <v>1828.8</v>
      </c>
      <c r="F85" s="232"/>
      <c r="G85" s="231">
        <f t="shared" si="5"/>
        <v>1883.1999999999998</v>
      </c>
      <c r="H85" s="232"/>
      <c r="I85" s="139"/>
      <c r="J85" s="138"/>
      <c r="P85">
        <v>324.38699999999994</v>
      </c>
      <c r="Q85">
        <v>333.84899999999999</v>
      </c>
      <c r="R85">
        <v>343.86199999999997</v>
      </c>
      <c r="S85">
        <v>0</v>
      </c>
      <c r="V85">
        <v>1110</v>
      </c>
      <c r="W85">
        <v>1143</v>
      </c>
      <c r="X85">
        <v>1177</v>
      </c>
    </row>
    <row r="86" spans="1:24" ht="12" customHeight="1">
      <c r="A86" s="214"/>
      <c r="B86" s="13">
        <v>15</v>
      </c>
      <c r="C86" s="231">
        <f t="shared" si="3"/>
        <v>1830.4</v>
      </c>
      <c r="D86" s="232"/>
      <c r="E86" s="231">
        <f t="shared" si="4"/>
        <v>1883.1999999999998</v>
      </c>
      <c r="F86" s="232"/>
      <c r="G86" s="231">
        <f t="shared" si="5"/>
        <v>1939.1999999999998</v>
      </c>
      <c r="H86" s="232"/>
      <c r="I86" s="139"/>
      <c r="J86" s="138"/>
      <c r="P86">
        <v>334.13400000000001</v>
      </c>
      <c r="Q86">
        <v>343.86199999999997</v>
      </c>
      <c r="R86">
        <v>354.17899999999997</v>
      </c>
      <c r="S86">
        <v>0</v>
      </c>
      <c r="V86">
        <v>1144</v>
      </c>
      <c r="W86">
        <v>1177</v>
      </c>
      <c r="X86">
        <v>1212</v>
      </c>
    </row>
    <row r="87" spans="1:24" ht="12" customHeight="1">
      <c r="A87" s="212">
        <v>3000</v>
      </c>
      <c r="B87" s="13">
        <v>5</v>
      </c>
      <c r="C87" s="231">
        <f t="shared" si="3"/>
        <v>2012.8</v>
      </c>
      <c r="D87" s="232"/>
      <c r="E87" s="231">
        <f t="shared" si="4"/>
        <v>2070.4</v>
      </c>
      <c r="F87" s="232"/>
      <c r="G87" s="231">
        <f t="shared" si="5"/>
        <v>2132.8000000000002</v>
      </c>
      <c r="H87" s="232"/>
      <c r="I87" s="139"/>
      <c r="J87" s="138"/>
      <c r="P87">
        <v>367.46</v>
      </c>
      <c r="Q87">
        <v>378.17599999999999</v>
      </c>
      <c r="R87">
        <v>389.51899999999995</v>
      </c>
      <c r="S87">
        <v>0</v>
      </c>
      <c r="V87">
        <v>1258</v>
      </c>
      <c r="W87">
        <v>1294</v>
      </c>
      <c r="X87">
        <v>1333</v>
      </c>
    </row>
    <row r="88" spans="1:24" ht="12" customHeight="1">
      <c r="A88" s="213"/>
      <c r="B88" s="13">
        <v>10</v>
      </c>
      <c r="C88" s="231">
        <f t="shared" si="3"/>
        <v>2070.4</v>
      </c>
      <c r="D88" s="232"/>
      <c r="E88" s="231">
        <f t="shared" si="4"/>
        <v>2131.1999999999998</v>
      </c>
      <c r="F88" s="232"/>
      <c r="G88" s="231">
        <f t="shared" si="5"/>
        <v>2195.1999999999998</v>
      </c>
      <c r="H88" s="232"/>
      <c r="I88" s="139"/>
      <c r="J88" s="138"/>
      <c r="P88">
        <v>378.17599999999999</v>
      </c>
      <c r="Q88">
        <v>389.17700000000002</v>
      </c>
      <c r="R88">
        <v>400.86199999999997</v>
      </c>
      <c r="S88">
        <v>0</v>
      </c>
      <c r="V88">
        <v>1294</v>
      </c>
      <c r="W88">
        <v>1332</v>
      </c>
      <c r="X88">
        <v>1372</v>
      </c>
    </row>
    <row r="89" spans="1:24" ht="12" customHeight="1">
      <c r="A89" s="214"/>
      <c r="B89" s="13">
        <v>15</v>
      </c>
      <c r="C89" s="231">
        <f t="shared" si="3"/>
        <v>2132.8000000000002</v>
      </c>
      <c r="D89" s="232"/>
      <c r="E89" s="231">
        <f t="shared" si="4"/>
        <v>2195.1999999999998</v>
      </c>
      <c r="F89" s="232"/>
      <c r="G89" s="231">
        <f t="shared" si="5"/>
        <v>2260.8000000000002</v>
      </c>
      <c r="H89" s="232"/>
      <c r="I89" s="139"/>
      <c r="J89" s="138"/>
      <c r="P89">
        <v>389.51899999999995</v>
      </c>
      <c r="Q89">
        <v>400.86199999999997</v>
      </c>
      <c r="R89">
        <v>412.88900000000001</v>
      </c>
      <c r="S89">
        <v>0</v>
      </c>
      <c r="V89">
        <v>1333</v>
      </c>
      <c r="W89">
        <v>1372</v>
      </c>
      <c r="X89">
        <v>1413</v>
      </c>
    </row>
    <row r="90" spans="1:24" ht="12" customHeight="1">
      <c r="A90" s="212">
        <v>3200</v>
      </c>
      <c r="B90" s="13">
        <v>5</v>
      </c>
      <c r="C90" s="231">
        <f t="shared" si="3"/>
        <v>2046.4</v>
      </c>
      <c r="D90" s="232"/>
      <c r="E90" s="231">
        <f t="shared" si="4"/>
        <v>2105.6</v>
      </c>
      <c r="F90" s="232"/>
      <c r="G90" s="231">
        <f t="shared" si="5"/>
        <v>2168</v>
      </c>
      <c r="H90" s="232"/>
      <c r="I90" s="139"/>
      <c r="J90" s="138"/>
      <c r="P90">
        <v>373.63499999999999</v>
      </c>
      <c r="Q90">
        <v>384.50299999999999</v>
      </c>
      <c r="R90">
        <v>396.05499999999995</v>
      </c>
      <c r="S90">
        <v>0</v>
      </c>
      <c r="V90">
        <v>1279</v>
      </c>
      <c r="W90">
        <v>1316</v>
      </c>
      <c r="X90">
        <v>1355</v>
      </c>
    </row>
    <row r="91" spans="1:24" ht="12" customHeight="1">
      <c r="A91" s="213"/>
      <c r="B91" s="13">
        <v>10</v>
      </c>
      <c r="C91" s="231">
        <f t="shared" si="3"/>
        <v>2105.6</v>
      </c>
      <c r="D91" s="232"/>
      <c r="E91" s="231">
        <f t="shared" si="4"/>
        <v>2166.4</v>
      </c>
      <c r="F91" s="232"/>
      <c r="G91" s="231">
        <f t="shared" si="5"/>
        <v>2232</v>
      </c>
      <c r="H91" s="232"/>
      <c r="I91" s="139"/>
      <c r="J91" s="138"/>
      <c r="P91">
        <v>384.50299999999999</v>
      </c>
      <c r="Q91">
        <v>395.71300000000002</v>
      </c>
      <c r="R91">
        <v>407.58800000000002</v>
      </c>
      <c r="S91">
        <v>0</v>
      </c>
      <c r="V91">
        <v>1316</v>
      </c>
      <c r="W91">
        <v>1354</v>
      </c>
      <c r="X91">
        <v>1395</v>
      </c>
    </row>
    <row r="92" spans="1:24" ht="12" customHeight="1">
      <c r="A92" s="214"/>
      <c r="B92" s="13">
        <v>15</v>
      </c>
      <c r="C92" s="231">
        <f t="shared" si="3"/>
        <v>2168</v>
      </c>
      <c r="D92" s="232"/>
      <c r="E92" s="231">
        <f t="shared" si="4"/>
        <v>2232</v>
      </c>
      <c r="F92" s="232"/>
      <c r="G92" s="231">
        <f t="shared" si="5"/>
        <v>2299.1999999999998</v>
      </c>
      <c r="H92" s="232"/>
      <c r="I92" s="139"/>
      <c r="J92" s="138"/>
      <c r="P92">
        <v>396.05499999999995</v>
      </c>
      <c r="Q92">
        <v>407.58800000000002</v>
      </c>
      <c r="R92">
        <v>419.80499999999995</v>
      </c>
      <c r="S92">
        <v>0</v>
      </c>
      <c r="V92">
        <v>1355</v>
      </c>
      <c r="W92">
        <v>1395</v>
      </c>
      <c r="X92">
        <v>1437</v>
      </c>
    </row>
    <row r="93" spans="1:24" ht="12" customHeight="1">
      <c r="A93" s="212">
        <v>4000</v>
      </c>
      <c r="B93" s="13">
        <v>5</v>
      </c>
      <c r="C93" s="231">
        <f t="shared" si="3"/>
        <v>2180.8000000000002</v>
      </c>
      <c r="D93" s="232"/>
      <c r="E93" s="231">
        <f t="shared" si="4"/>
        <v>2244.8000000000002</v>
      </c>
      <c r="F93" s="232"/>
      <c r="G93" s="231">
        <f t="shared" si="5"/>
        <v>2312</v>
      </c>
      <c r="H93" s="232"/>
      <c r="I93" s="139"/>
      <c r="J93" s="138"/>
      <c r="P93">
        <v>398.25900000000001</v>
      </c>
      <c r="Q93">
        <v>409.84899999999999</v>
      </c>
      <c r="R93">
        <v>422.142</v>
      </c>
      <c r="S93">
        <v>0</v>
      </c>
      <c r="V93">
        <v>1363</v>
      </c>
      <c r="W93">
        <v>1403</v>
      </c>
      <c r="X93">
        <v>1445</v>
      </c>
    </row>
    <row r="94" spans="1:24" ht="12" customHeight="1">
      <c r="A94" s="213"/>
      <c r="B94" s="13">
        <v>10</v>
      </c>
      <c r="C94" s="231">
        <f t="shared" si="3"/>
        <v>2244.8000000000002</v>
      </c>
      <c r="D94" s="232"/>
      <c r="E94" s="231">
        <f t="shared" si="4"/>
        <v>2308.8000000000002</v>
      </c>
      <c r="F94" s="232"/>
      <c r="G94" s="231">
        <f t="shared" si="5"/>
        <v>2379.1999999999998</v>
      </c>
      <c r="H94" s="232"/>
      <c r="I94" s="139"/>
      <c r="J94" s="138"/>
      <c r="P94">
        <v>409.84899999999999</v>
      </c>
      <c r="Q94">
        <v>421.78100000000001</v>
      </c>
      <c r="R94">
        <v>434.435</v>
      </c>
      <c r="S94">
        <v>0</v>
      </c>
      <c r="V94">
        <v>1403</v>
      </c>
      <c r="W94">
        <v>1443</v>
      </c>
      <c r="X94">
        <v>1487</v>
      </c>
    </row>
    <row r="95" spans="1:24" ht="12" customHeight="1">
      <c r="A95" s="214"/>
      <c r="B95" s="13">
        <v>15</v>
      </c>
      <c r="C95" s="231">
        <f t="shared" si="3"/>
        <v>2312</v>
      </c>
      <c r="D95" s="232"/>
      <c r="E95" s="231">
        <f t="shared" si="4"/>
        <v>2379.1999999999998</v>
      </c>
      <c r="F95" s="232"/>
      <c r="G95" s="231">
        <f t="shared" si="5"/>
        <v>2449.6</v>
      </c>
      <c r="H95" s="232"/>
      <c r="I95" s="139"/>
      <c r="J95" s="138"/>
      <c r="P95">
        <v>422.142</v>
      </c>
      <c r="Q95">
        <v>434.435</v>
      </c>
      <c r="R95">
        <v>447.46899999999994</v>
      </c>
      <c r="S95">
        <v>0</v>
      </c>
      <c r="V95">
        <v>1445</v>
      </c>
      <c r="W95">
        <v>1487</v>
      </c>
      <c r="X95">
        <v>1531</v>
      </c>
    </row>
    <row r="96" spans="1:24" ht="25.5" customHeight="1">
      <c r="A96" s="167" t="s">
        <v>29</v>
      </c>
      <c r="B96" s="167"/>
      <c r="C96" s="167"/>
      <c r="D96" s="167"/>
      <c r="E96" s="167"/>
      <c r="F96" s="167"/>
      <c r="G96" s="167"/>
      <c r="H96" s="167"/>
      <c r="I96" s="167"/>
      <c r="J96" s="167"/>
      <c r="P96">
        <v>0</v>
      </c>
      <c r="Q96">
        <v>0</v>
      </c>
      <c r="R96">
        <v>0</v>
      </c>
      <c r="S96">
        <v>0</v>
      </c>
    </row>
    <row r="97" spans="1:19" ht="12.75" customHeight="1">
      <c r="A97" s="168" t="s">
        <v>149</v>
      </c>
      <c r="B97" s="169"/>
      <c r="C97" s="169"/>
      <c r="D97" s="169"/>
      <c r="E97" s="169"/>
      <c r="F97" s="169"/>
      <c r="G97" s="169"/>
      <c r="H97" s="169"/>
      <c r="I97" s="169"/>
      <c r="J97" s="169"/>
      <c r="P97">
        <v>0</v>
      </c>
      <c r="Q97">
        <v>0</v>
      </c>
      <c r="R97">
        <v>0</v>
      </c>
      <c r="S97">
        <v>0</v>
      </c>
    </row>
    <row r="98" spans="1:19" ht="12.75" customHeight="1">
      <c r="A98" s="169" t="s">
        <v>75</v>
      </c>
      <c r="B98" s="169"/>
      <c r="C98" s="169"/>
      <c r="D98" s="169"/>
      <c r="E98" s="169"/>
      <c r="F98" s="169"/>
      <c r="G98" s="169"/>
      <c r="H98" s="169"/>
      <c r="I98" s="169"/>
      <c r="J98" s="169"/>
      <c r="P98">
        <v>0</v>
      </c>
      <c r="Q98">
        <v>0</v>
      </c>
      <c r="R98">
        <v>0</v>
      </c>
      <c r="S98">
        <v>0</v>
      </c>
    </row>
    <row r="99" spans="1:19" ht="12.75" customHeight="1">
      <c r="A99" s="169" t="s">
        <v>73</v>
      </c>
      <c r="B99" s="169"/>
      <c r="C99" s="169"/>
      <c r="D99" s="169"/>
      <c r="E99" s="169"/>
      <c r="F99" s="169"/>
      <c r="G99" s="169"/>
      <c r="H99" s="169"/>
      <c r="I99" s="169"/>
      <c r="J99" s="169"/>
      <c r="P99">
        <v>0</v>
      </c>
      <c r="Q99">
        <v>0</v>
      </c>
      <c r="R99">
        <v>0</v>
      </c>
      <c r="S99">
        <v>0</v>
      </c>
    </row>
    <row r="100" spans="1:19" ht="12.75" customHeight="1">
      <c r="A100" s="169" t="s">
        <v>76</v>
      </c>
      <c r="B100" s="169"/>
      <c r="C100" s="169"/>
      <c r="D100" s="169"/>
      <c r="E100" s="169"/>
      <c r="F100" s="169"/>
      <c r="G100" s="169"/>
      <c r="H100" s="169"/>
      <c r="I100" s="169"/>
      <c r="J100" s="169"/>
      <c r="P100">
        <v>0</v>
      </c>
      <c r="Q100">
        <v>0</v>
      </c>
      <c r="R100">
        <v>0</v>
      </c>
      <c r="S100">
        <v>0</v>
      </c>
    </row>
    <row r="101" spans="1:19" ht="12.75" customHeight="1">
      <c r="A101" s="169" t="s">
        <v>77</v>
      </c>
      <c r="B101" s="169"/>
      <c r="C101" s="169"/>
      <c r="D101" s="169"/>
      <c r="E101" s="169"/>
      <c r="F101" s="169"/>
      <c r="G101" s="169"/>
      <c r="H101" s="169"/>
      <c r="I101" s="169"/>
      <c r="J101" s="169"/>
      <c r="P101">
        <v>0</v>
      </c>
      <c r="Q101">
        <v>0</v>
      </c>
      <c r="R101">
        <v>0</v>
      </c>
      <c r="S101">
        <v>0</v>
      </c>
    </row>
    <row r="102" spans="1:19">
      <c r="P102">
        <v>0</v>
      </c>
      <c r="Q102">
        <v>0</v>
      </c>
      <c r="R102">
        <v>0</v>
      </c>
      <c r="S102">
        <v>0</v>
      </c>
    </row>
    <row r="103" spans="1:19">
      <c r="P103">
        <v>0</v>
      </c>
      <c r="Q103">
        <v>0</v>
      </c>
      <c r="R103">
        <v>0</v>
      </c>
      <c r="S103">
        <v>0</v>
      </c>
    </row>
    <row r="104" spans="1:19">
      <c r="P104">
        <v>0</v>
      </c>
      <c r="Q104">
        <v>0</v>
      </c>
      <c r="R104">
        <v>0</v>
      </c>
      <c r="S104">
        <v>0</v>
      </c>
    </row>
    <row r="105" spans="1:19">
      <c r="P105">
        <v>0</v>
      </c>
      <c r="Q105">
        <v>0</v>
      </c>
      <c r="R105">
        <v>0</v>
      </c>
      <c r="S105">
        <v>0</v>
      </c>
    </row>
    <row r="106" spans="1:19">
      <c r="P106">
        <v>0</v>
      </c>
      <c r="Q106">
        <v>0</v>
      </c>
      <c r="R106">
        <v>0</v>
      </c>
      <c r="S106">
        <v>0</v>
      </c>
    </row>
    <row r="107" spans="1:19">
      <c r="P107">
        <v>0</v>
      </c>
      <c r="Q107">
        <v>0</v>
      </c>
      <c r="R107">
        <v>0</v>
      </c>
      <c r="S107">
        <v>0</v>
      </c>
    </row>
    <row r="108" spans="1:19">
      <c r="P108">
        <v>0</v>
      </c>
      <c r="Q108">
        <v>0</v>
      </c>
      <c r="R108">
        <v>0</v>
      </c>
      <c r="S108">
        <v>0</v>
      </c>
    </row>
    <row r="109" spans="1:19">
      <c r="P109">
        <v>0</v>
      </c>
      <c r="Q109">
        <v>0</v>
      </c>
      <c r="R109">
        <v>0</v>
      </c>
      <c r="S109">
        <v>0</v>
      </c>
    </row>
    <row r="110" spans="1:19">
      <c r="P110">
        <v>0</v>
      </c>
      <c r="Q110">
        <v>0</v>
      </c>
      <c r="R110">
        <v>0</v>
      </c>
      <c r="S110">
        <v>0</v>
      </c>
    </row>
    <row r="111" spans="1:19">
      <c r="P111">
        <v>0</v>
      </c>
      <c r="Q111">
        <v>0</v>
      </c>
      <c r="R111">
        <v>0</v>
      </c>
      <c r="S111">
        <v>0</v>
      </c>
    </row>
    <row r="112" spans="1:19">
      <c r="P112">
        <v>0</v>
      </c>
      <c r="Q112">
        <v>0</v>
      </c>
      <c r="R112">
        <v>0</v>
      </c>
      <c r="S112">
        <v>0</v>
      </c>
    </row>
    <row r="113" spans="16:19">
      <c r="P113">
        <v>0</v>
      </c>
      <c r="Q113">
        <v>0</v>
      </c>
      <c r="R113">
        <v>0</v>
      </c>
      <c r="S113">
        <v>0</v>
      </c>
    </row>
    <row r="114" spans="16:19">
      <c r="P114">
        <v>0</v>
      </c>
      <c r="Q114">
        <v>0</v>
      </c>
      <c r="R114">
        <v>0</v>
      </c>
      <c r="S114">
        <v>0</v>
      </c>
    </row>
    <row r="115" spans="16:19">
      <c r="P115">
        <v>0</v>
      </c>
      <c r="Q115">
        <v>0</v>
      </c>
      <c r="R115">
        <v>0</v>
      </c>
      <c r="S115">
        <v>0</v>
      </c>
    </row>
    <row r="116" spans="16:19">
      <c r="P116">
        <v>0</v>
      </c>
      <c r="Q116">
        <v>0</v>
      </c>
      <c r="R116">
        <v>0</v>
      </c>
      <c r="S116">
        <v>0</v>
      </c>
    </row>
    <row r="117" spans="16:19">
      <c r="P117">
        <v>0</v>
      </c>
      <c r="Q117">
        <v>0</v>
      </c>
      <c r="R117">
        <v>0</v>
      </c>
      <c r="S117">
        <v>0</v>
      </c>
    </row>
    <row r="118" spans="16:19">
      <c r="P118">
        <v>0</v>
      </c>
      <c r="Q118">
        <v>0</v>
      </c>
      <c r="R118">
        <v>0</v>
      </c>
      <c r="S118">
        <v>0</v>
      </c>
    </row>
    <row r="119" spans="16:19">
      <c r="P119">
        <v>0</v>
      </c>
      <c r="Q119">
        <v>0</v>
      </c>
      <c r="R119">
        <v>0</v>
      </c>
      <c r="S119">
        <v>0</v>
      </c>
    </row>
    <row r="120" spans="16:19">
      <c r="P120">
        <v>0</v>
      </c>
      <c r="Q120">
        <v>0</v>
      </c>
      <c r="R120">
        <v>0</v>
      </c>
      <c r="S120">
        <v>0</v>
      </c>
    </row>
    <row r="121" spans="16:19">
      <c r="P121">
        <v>0</v>
      </c>
      <c r="Q121">
        <v>0</v>
      </c>
      <c r="R121">
        <v>0</v>
      </c>
      <c r="S121">
        <v>0</v>
      </c>
    </row>
    <row r="122" spans="16:19">
      <c r="P122">
        <v>0</v>
      </c>
      <c r="Q122">
        <v>0</v>
      </c>
      <c r="R122">
        <v>0</v>
      </c>
      <c r="S122">
        <v>0</v>
      </c>
    </row>
    <row r="123" spans="16:19">
      <c r="P123">
        <v>0</v>
      </c>
      <c r="Q123">
        <v>0</v>
      </c>
      <c r="R123">
        <v>0</v>
      </c>
      <c r="S123">
        <v>0</v>
      </c>
    </row>
    <row r="124" spans="16:19">
      <c r="P124">
        <v>0</v>
      </c>
      <c r="Q124">
        <v>0</v>
      </c>
      <c r="R124">
        <v>0</v>
      </c>
      <c r="S124">
        <v>0</v>
      </c>
    </row>
    <row r="125" spans="16:19">
      <c r="P125">
        <v>0</v>
      </c>
      <c r="Q125">
        <v>0</v>
      </c>
      <c r="R125">
        <v>0</v>
      </c>
      <c r="S125">
        <v>0</v>
      </c>
    </row>
    <row r="126" spans="16:19">
      <c r="P126">
        <v>0</v>
      </c>
      <c r="Q126">
        <v>0</v>
      </c>
      <c r="R126">
        <v>0</v>
      </c>
      <c r="S126">
        <v>0</v>
      </c>
    </row>
    <row r="127" spans="16:19">
      <c r="P127">
        <v>0</v>
      </c>
      <c r="Q127">
        <v>0</v>
      </c>
      <c r="R127">
        <v>0</v>
      </c>
      <c r="S127">
        <v>0</v>
      </c>
    </row>
    <row r="128" spans="16:19">
      <c r="P128">
        <v>0</v>
      </c>
      <c r="Q128">
        <v>0</v>
      </c>
      <c r="R128">
        <v>0</v>
      </c>
      <c r="S128">
        <v>0</v>
      </c>
    </row>
    <row r="129" spans="16:19">
      <c r="P129">
        <v>0</v>
      </c>
      <c r="Q129">
        <v>0</v>
      </c>
      <c r="R129">
        <v>0</v>
      </c>
      <c r="S129">
        <v>0</v>
      </c>
    </row>
    <row r="130" spans="16:19">
      <c r="P130">
        <v>0</v>
      </c>
      <c r="Q130">
        <v>0</v>
      </c>
      <c r="R130">
        <v>0</v>
      </c>
      <c r="S130">
        <v>0</v>
      </c>
    </row>
    <row r="131" spans="16:19">
      <c r="P131">
        <v>0</v>
      </c>
      <c r="Q131">
        <v>0</v>
      </c>
      <c r="R131">
        <v>0</v>
      </c>
      <c r="S131">
        <v>0</v>
      </c>
    </row>
    <row r="132" spans="16:19">
      <c r="P132">
        <v>0</v>
      </c>
      <c r="Q132">
        <v>0</v>
      </c>
      <c r="R132">
        <v>0</v>
      </c>
      <c r="S132">
        <v>0</v>
      </c>
    </row>
    <row r="133" spans="16:19">
      <c r="P133">
        <v>0</v>
      </c>
      <c r="Q133">
        <v>0</v>
      </c>
      <c r="R133">
        <v>0</v>
      </c>
      <c r="S133">
        <v>0</v>
      </c>
    </row>
    <row r="134" spans="16:19">
      <c r="P134">
        <v>0</v>
      </c>
      <c r="Q134">
        <v>0</v>
      </c>
      <c r="R134">
        <v>0</v>
      </c>
      <c r="S134">
        <v>0</v>
      </c>
    </row>
    <row r="135" spans="16:19">
      <c r="P135">
        <v>0</v>
      </c>
      <c r="Q135">
        <v>0</v>
      </c>
      <c r="R135">
        <v>0</v>
      </c>
      <c r="S135">
        <v>0</v>
      </c>
    </row>
    <row r="136" spans="16:19">
      <c r="P136">
        <v>0</v>
      </c>
      <c r="Q136">
        <v>0</v>
      </c>
      <c r="R136">
        <v>0</v>
      </c>
      <c r="S136">
        <v>0</v>
      </c>
    </row>
    <row r="137" spans="16:19">
      <c r="P137">
        <v>0</v>
      </c>
      <c r="Q137">
        <v>0</v>
      </c>
      <c r="R137">
        <v>0</v>
      </c>
      <c r="S137">
        <v>0</v>
      </c>
    </row>
    <row r="138" spans="16:19">
      <c r="P138">
        <v>0</v>
      </c>
      <c r="Q138">
        <v>0</v>
      </c>
      <c r="R138">
        <v>0</v>
      </c>
      <c r="S138">
        <v>0</v>
      </c>
    </row>
    <row r="139" spans="16:19">
      <c r="P139">
        <v>0</v>
      </c>
      <c r="Q139">
        <v>0</v>
      </c>
      <c r="R139">
        <v>0</v>
      </c>
      <c r="S139">
        <v>0</v>
      </c>
    </row>
    <row r="140" spans="16:19">
      <c r="P140">
        <v>0</v>
      </c>
      <c r="Q140">
        <v>0</v>
      </c>
      <c r="R140">
        <v>0</v>
      </c>
      <c r="S140">
        <v>0</v>
      </c>
    </row>
    <row r="141" spans="16:19">
      <c r="P141">
        <v>0</v>
      </c>
      <c r="Q141">
        <v>0</v>
      </c>
      <c r="R141">
        <v>0</v>
      </c>
      <c r="S141">
        <v>0</v>
      </c>
    </row>
    <row r="142" spans="16:19">
      <c r="P142">
        <v>0</v>
      </c>
      <c r="Q142">
        <v>0</v>
      </c>
      <c r="R142">
        <v>0</v>
      </c>
      <c r="S142">
        <v>0</v>
      </c>
    </row>
    <row r="143" spans="16:19">
      <c r="P143">
        <v>0</v>
      </c>
      <c r="Q143">
        <v>0</v>
      </c>
      <c r="R143">
        <v>0</v>
      </c>
      <c r="S143">
        <v>0</v>
      </c>
    </row>
    <row r="144" spans="16:19">
      <c r="P144">
        <v>0</v>
      </c>
      <c r="Q144">
        <v>0</v>
      </c>
      <c r="R144">
        <v>0</v>
      </c>
      <c r="S144">
        <v>0</v>
      </c>
    </row>
    <row r="145" spans="16:19">
      <c r="P145">
        <v>0</v>
      </c>
      <c r="Q145">
        <v>0</v>
      </c>
      <c r="R145">
        <v>0</v>
      </c>
      <c r="S145">
        <v>0</v>
      </c>
    </row>
    <row r="146" spans="16:19">
      <c r="P146">
        <v>0</v>
      </c>
      <c r="Q146">
        <v>0</v>
      </c>
      <c r="R146">
        <v>0</v>
      </c>
      <c r="S146">
        <v>0</v>
      </c>
    </row>
    <row r="147" spans="16:19">
      <c r="P147">
        <v>0</v>
      </c>
      <c r="Q147">
        <v>0</v>
      </c>
      <c r="R147">
        <v>0</v>
      </c>
      <c r="S147">
        <v>0</v>
      </c>
    </row>
    <row r="148" spans="16:19">
      <c r="P148">
        <v>0</v>
      </c>
      <c r="Q148">
        <v>0</v>
      </c>
      <c r="R148">
        <v>0</v>
      </c>
      <c r="S148">
        <v>0</v>
      </c>
    </row>
    <row r="149" spans="16:19">
      <c r="P149">
        <v>0</v>
      </c>
      <c r="Q149">
        <v>0</v>
      </c>
      <c r="R149">
        <v>0</v>
      </c>
      <c r="S149">
        <v>0</v>
      </c>
    </row>
    <row r="150" spans="16:19">
      <c r="P150">
        <v>0</v>
      </c>
      <c r="Q150">
        <v>0</v>
      </c>
      <c r="R150">
        <v>0</v>
      </c>
      <c r="S150">
        <v>0</v>
      </c>
    </row>
    <row r="151" spans="16:19">
      <c r="P151">
        <v>0</v>
      </c>
      <c r="Q151">
        <v>0</v>
      </c>
      <c r="R151">
        <v>0</v>
      </c>
      <c r="S151">
        <v>0</v>
      </c>
    </row>
    <row r="152" spans="16:19">
      <c r="P152">
        <v>0</v>
      </c>
      <c r="Q152">
        <v>0</v>
      </c>
      <c r="R152">
        <v>0</v>
      </c>
      <c r="S152">
        <v>0</v>
      </c>
    </row>
    <row r="153" spans="16:19">
      <c r="P153">
        <v>0</v>
      </c>
      <c r="Q153">
        <v>0</v>
      </c>
      <c r="R153">
        <v>0</v>
      </c>
      <c r="S153">
        <v>0</v>
      </c>
    </row>
    <row r="154" spans="16:19">
      <c r="P154">
        <v>0</v>
      </c>
      <c r="Q154">
        <v>0</v>
      </c>
      <c r="R154">
        <v>0</v>
      </c>
      <c r="S154">
        <v>0</v>
      </c>
    </row>
    <row r="155" spans="16:19">
      <c r="P155">
        <v>0</v>
      </c>
      <c r="Q155">
        <v>0</v>
      </c>
      <c r="R155">
        <v>0</v>
      </c>
      <c r="S155">
        <v>0</v>
      </c>
    </row>
    <row r="156" spans="16:19">
      <c r="P156">
        <v>0</v>
      </c>
      <c r="Q156">
        <v>0</v>
      </c>
      <c r="R156">
        <v>0</v>
      </c>
      <c r="S156">
        <v>0</v>
      </c>
    </row>
    <row r="157" spans="16:19">
      <c r="P157">
        <v>0</v>
      </c>
      <c r="Q157">
        <v>0</v>
      </c>
      <c r="R157">
        <v>0</v>
      </c>
      <c r="S157">
        <v>0</v>
      </c>
    </row>
    <row r="158" spans="16:19">
      <c r="P158">
        <v>0</v>
      </c>
      <c r="Q158">
        <v>0</v>
      </c>
      <c r="R158">
        <v>0</v>
      </c>
      <c r="S158">
        <v>0</v>
      </c>
    </row>
    <row r="159" spans="16:19">
      <c r="P159">
        <v>0</v>
      </c>
      <c r="Q159">
        <v>0</v>
      </c>
      <c r="R159">
        <v>0</v>
      </c>
      <c r="S159">
        <v>0</v>
      </c>
    </row>
    <row r="160" spans="16:19">
      <c r="P160">
        <v>0</v>
      </c>
      <c r="Q160">
        <v>0</v>
      </c>
      <c r="R160">
        <v>0</v>
      </c>
      <c r="S160">
        <v>0</v>
      </c>
    </row>
    <row r="161" spans="16:19">
      <c r="P161">
        <v>0</v>
      </c>
      <c r="Q161">
        <v>0</v>
      </c>
      <c r="R161">
        <v>0</v>
      </c>
      <c r="S161">
        <v>0</v>
      </c>
    </row>
    <row r="162" spans="16:19">
      <c r="P162">
        <v>0</v>
      </c>
      <c r="Q162">
        <v>0</v>
      </c>
      <c r="R162">
        <v>0</v>
      </c>
      <c r="S162">
        <v>0</v>
      </c>
    </row>
    <row r="163" spans="16:19">
      <c r="P163">
        <v>0</v>
      </c>
      <c r="Q163">
        <v>0</v>
      </c>
      <c r="R163">
        <v>0</v>
      </c>
      <c r="S163">
        <v>0</v>
      </c>
    </row>
  </sheetData>
  <mergeCells count="350">
    <mergeCell ref="B1:C1"/>
    <mergeCell ref="D1:E1"/>
    <mergeCell ref="F1:G1"/>
    <mergeCell ref="H1:I1"/>
    <mergeCell ref="J1:K1"/>
    <mergeCell ref="A2:K2"/>
    <mergeCell ref="A3:I3"/>
    <mergeCell ref="J3:K46"/>
    <mergeCell ref="B4:C4"/>
    <mergeCell ref="D4:E4"/>
    <mergeCell ref="F4:G4"/>
    <mergeCell ref="H4:I4"/>
    <mergeCell ref="A5:A7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A8:A10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A11:A13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A14:A16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A17:A19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  <mergeCell ref="A20:A22"/>
    <mergeCell ref="B20:C20"/>
    <mergeCell ref="D20:E20"/>
    <mergeCell ref="F20:G20"/>
    <mergeCell ref="H20:I20"/>
    <mergeCell ref="B21:C21"/>
    <mergeCell ref="D21:E21"/>
    <mergeCell ref="F21:G21"/>
    <mergeCell ref="H21:I21"/>
    <mergeCell ref="B22:C22"/>
    <mergeCell ref="D22:E22"/>
    <mergeCell ref="F22:G22"/>
    <mergeCell ref="H22:I22"/>
    <mergeCell ref="A23:A25"/>
    <mergeCell ref="B23:C23"/>
    <mergeCell ref="D23:E23"/>
    <mergeCell ref="F23:G23"/>
    <mergeCell ref="H23:I23"/>
    <mergeCell ref="B24:C24"/>
    <mergeCell ref="D24:E24"/>
    <mergeCell ref="F24:G24"/>
    <mergeCell ref="H24:I24"/>
    <mergeCell ref="B25:C25"/>
    <mergeCell ref="D25:E25"/>
    <mergeCell ref="F25:G25"/>
    <mergeCell ref="H25:I25"/>
    <mergeCell ref="A26:A28"/>
    <mergeCell ref="B26:C26"/>
    <mergeCell ref="D26:E26"/>
    <mergeCell ref="F26:G26"/>
    <mergeCell ref="H26:I26"/>
    <mergeCell ref="B27:C27"/>
    <mergeCell ref="D27:E27"/>
    <mergeCell ref="F27:G27"/>
    <mergeCell ref="H27:I27"/>
    <mergeCell ref="B28:C28"/>
    <mergeCell ref="D28:E28"/>
    <mergeCell ref="F28:G28"/>
    <mergeCell ref="H28:I28"/>
    <mergeCell ref="A29:A31"/>
    <mergeCell ref="B29:C29"/>
    <mergeCell ref="D29:E29"/>
    <mergeCell ref="F29:G29"/>
    <mergeCell ref="H29:I29"/>
    <mergeCell ref="B30:C30"/>
    <mergeCell ref="D30:E30"/>
    <mergeCell ref="F30:G30"/>
    <mergeCell ref="H30:I30"/>
    <mergeCell ref="B31:C31"/>
    <mergeCell ref="D31:E31"/>
    <mergeCell ref="F31:G31"/>
    <mergeCell ref="H31:I31"/>
    <mergeCell ref="A32:A34"/>
    <mergeCell ref="B32:C32"/>
    <mergeCell ref="D32:E32"/>
    <mergeCell ref="F32:G32"/>
    <mergeCell ref="H32:I32"/>
    <mergeCell ref="B33:C33"/>
    <mergeCell ref="D33:E33"/>
    <mergeCell ref="F33:G33"/>
    <mergeCell ref="H33:I33"/>
    <mergeCell ref="B34:C34"/>
    <mergeCell ref="D34:E34"/>
    <mergeCell ref="F34:G34"/>
    <mergeCell ref="H34:I34"/>
    <mergeCell ref="A35:A37"/>
    <mergeCell ref="B35:C35"/>
    <mergeCell ref="D35:E35"/>
    <mergeCell ref="F35:G35"/>
    <mergeCell ref="H35:I35"/>
    <mergeCell ref="B36:C36"/>
    <mergeCell ref="D36:E36"/>
    <mergeCell ref="F36:G36"/>
    <mergeCell ref="H36:I36"/>
    <mergeCell ref="B37:C37"/>
    <mergeCell ref="D37:E37"/>
    <mergeCell ref="F37:G37"/>
    <mergeCell ref="H37:I37"/>
    <mergeCell ref="A38:A40"/>
    <mergeCell ref="B38:C38"/>
    <mergeCell ref="D38:E38"/>
    <mergeCell ref="F38:G38"/>
    <mergeCell ref="H38:I38"/>
    <mergeCell ref="B39:C39"/>
    <mergeCell ref="D39:E39"/>
    <mergeCell ref="F39:G39"/>
    <mergeCell ref="H39:I39"/>
    <mergeCell ref="B40:C40"/>
    <mergeCell ref="D40:E40"/>
    <mergeCell ref="F40:G40"/>
    <mergeCell ref="H40:I40"/>
    <mergeCell ref="A41:A43"/>
    <mergeCell ref="B41:C41"/>
    <mergeCell ref="D41:E41"/>
    <mergeCell ref="F41:G41"/>
    <mergeCell ref="H41:I41"/>
    <mergeCell ref="B42:C42"/>
    <mergeCell ref="D42:E42"/>
    <mergeCell ref="F42:G42"/>
    <mergeCell ref="H42:I42"/>
    <mergeCell ref="B43:C43"/>
    <mergeCell ref="D43:E43"/>
    <mergeCell ref="F43:G43"/>
    <mergeCell ref="H43:I43"/>
    <mergeCell ref="A44:A46"/>
    <mergeCell ref="B44:C44"/>
    <mergeCell ref="D44:E44"/>
    <mergeCell ref="F44:G44"/>
    <mergeCell ref="H44:I44"/>
    <mergeCell ref="B45:C45"/>
    <mergeCell ref="D45:E45"/>
    <mergeCell ref="F45:G45"/>
    <mergeCell ref="H45:I45"/>
    <mergeCell ref="B46:C46"/>
    <mergeCell ref="D46:E46"/>
    <mergeCell ref="F46:G46"/>
    <mergeCell ref="H46:I46"/>
    <mergeCell ref="A47:K47"/>
    <mergeCell ref="A48:K48"/>
    <mergeCell ref="A49:K49"/>
    <mergeCell ref="A50:K50"/>
    <mergeCell ref="A51:J51"/>
    <mergeCell ref="A52:H52"/>
    <mergeCell ref="I52:J95"/>
    <mergeCell ref="C53:D53"/>
    <mergeCell ref="E53:F53"/>
    <mergeCell ref="G53:H53"/>
    <mergeCell ref="A54:A56"/>
    <mergeCell ref="C54:D54"/>
    <mergeCell ref="E54:F54"/>
    <mergeCell ref="G54:H54"/>
    <mergeCell ref="C55:D55"/>
    <mergeCell ref="E55:F55"/>
    <mergeCell ref="G55:H55"/>
    <mergeCell ref="C56:D56"/>
    <mergeCell ref="E56:F56"/>
    <mergeCell ref="G56:H56"/>
    <mergeCell ref="A57:A59"/>
    <mergeCell ref="C57:D57"/>
    <mergeCell ref="E57:F57"/>
    <mergeCell ref="G57:H57"/>
    <mergeCell ref="C58:D58"/>
    <mergeCell ref="E58:F58"/>
    <mergeCell ref="G58:H58"/>
    <mergeCell ref="C59:D59"/>
    <mergeCell ref="E59:F59"/>
    <mergeCell ref="G59:H59"/>
    <mergeCell ref="A60:A62"/>
    <mergeCell ref="C60:D60"/>
    <mergeCell ref="E60:F60"/>
    <mergeCell ref="G60:H60"/>
    <mergeCell ref="C61:D61"/>
    <mergeCell ref="E61:F61"/>
    <mergeCell ref="G61:H61"/>
    <mergeCell ref="C62:D62"/>
    <mergeCell ref="E62:F62"/>
    <mergeCell ref="G62:H62"/>
    <mergeCell ref="A63:A65"/>
    <mergeCell ref="C63:D63"/>
    <mergeCell ref="E63:F63"/>
    <mergeCell ref="G63:H63"/>
    <mergeCell ref="C64:D64"/>
    <mergeCell ref="E64:F64"/>
    <mergeCell ref="G64:H64"/>
    <mergeCell ref="C65:D65"/>
    <mergeCell ref="E65:F65"/>
    <mergeCell ref="G65:H65"/>
    <mergeCell ref="A66:A68"/>
    <mergeCell ref="C66:D66"/>
    <mergeCell ref="E66:F66"/>
    <mergeCell ref="G66:H66"/>
    <mergeCell ref="C67:D67"/>
    <mergeCell ref="E67:F67"/>
    <mergeCell ref="G67:H67"/>
    <mergeCell ref="C68:D68"/>
    <mergeCell ref="E68:F68"/>
    <mergeCell ref="G68:H68"/>
    <mergeCell ref="A69:A71"/>
    <mergeCell ref="C69:D69"/>
    <mergeCell ref="E69:F69"/>
    <mergeCell ref="G69:H69"/>
    <mergeCell ref="C70:D70"/>
    <mergeCell ref="E70:F70"/>
    <mergeCell ref="G70:H70"/>
    <mergeCell ref="C71:D71"/>
    <mergeCell ref="E71:F71"/>
    <mergeCell ref="G71:H71"/>
    <mergeCell ref="A72:A74"/>
    <mergeCell ref="C72:D72"/>
    <mergeCell ref="E72:F72"/>
    <mergeCell ref="G72:H72"/>
    <mergeCell ref="C73:D73"/>
    <mergeCell ref="E73:F73"/>
    <mergeCell ref="G73:H73"/>
    <mergeCell ref="C74:D74"/>
    <mergeCell ref="E74:F74"/>
    <mergeCell ref="G74:H74"/>
    <mergeCell ref="A75:A77"/>
    <mergeCell ref="C75:D75"/>
    <mergeCell ref="E75:F75"/>
    <mergeCell ref="G75:H75"/>
    <mergeCell ref="C76:D76"/>
    <mergeCell ref="E76:F76"/>
    <mergeCell ref="G76:H76"/>
    <mergeCell ref="C77:D77"/>
    <mergeCell ref="E77:F77"/>
    <mergeCell ref="G77:H77"/>
    <mergeCell ref="A78:A80"/>
    <mergeCell ref="C78:D78"/>
    <mergeCell ref="E78:F78"/>
    <mergeCell ref="G78:H78"/>
    <mergeCell ref="C79:D79"/>
    <mergeCell ref="E79:F79"/>
    <mergeCell ref="G79:H79"/>
    <mergeCell ref="C80:D80"/>
    <mergeCell ref="E80:F80"/>
    <mergeCell ref="G80:H80"/>
    <mergeCell ref="A81:A83"/>
    <mergeCell ref="C81:D81"/>
    <mergeCell ref="E81:F81"/>
    <mergeCell ref="G81:H81"/>
    <mergeCell ref="C82:D82"/>
    <mergeCell ref="E82:F82"/>
    <mergeCell ref="G82:H82"/>
    <mergeCell ref="C83:D83"/>
    <mergeCell ref="E83:F83"/>
    <mergeCell ref="G83:H83"/>
    <mergeCell ref="A84:A86"/>
    <mergeCell ref="C84:D84"/>
    <mergeCell ref="E84:F84"/>
    <mergeCell ref="G84:H84"/>
    <mergeCell ref="C85:D85"/>
    <mergeCell ref="E85:F85"/>
    <mergeCell ref="G85:H85"/>
    <mergeCell ref="C86:D86"/>
    <mergeCell ref="E86:F86"/>
    <mergeCell ref="G86:H86"/>
    <mergeCell ref="A87:A89"/>
    <mergeCell ref="C87:D87"/>
    <mergeCell ref="E87:F87"/>
    <mergeCell ref="G87:H87"/>
    <mergeCell ref="C88:D88"/>
    <mergeCell ref="E88:F88"/>
    <mergeCell ref="G88:H88"/>
    <mergeCell ref="C89:D89"/>
    <mergeCell ref="E89:F89"/>
    <mergeCell ref="G89:H89"/>
    <mergeCell ref="A90:A92"/>
    <mergeCell ref="C90:D90"/>
    <mergeCell ref="E90:F90"/>
    <mergeCell ref="G90:H90"/>
    <mergeCell ref="C91:D91"/>
    <mergeCell ref="E91:F91"/>
    <mergeCell ref="G91:H91"/>
    <mergeCell ref="C92:D92"/>
    <mergeCell ref="E92:F92"/>
    <mergeCell ref="G92:H92"/>
    <mergeCell ref="A96:J96"/>
    <mergeCell ref="A97:J97"/>
    <mergeCell ref="A98:J98"/>
    <mergeCell ref="A99:J99"/>
    <mergeCell ref="A100:J100"/>
    <mergeCell ref="A101:J101"/>
    <mergeCell ref="A93:A95"/>
    <mergeCell ref="C93:D93"/>
    <mergeCell ref="E93:F93"/>
    <mergeCell ref="G93:H93"/>
    <mergeCell ref="C94:D94"/>
    <mergeCell ref="E94:F94"/>
    <mergeCell ref="G94:H94"/>
    <mergeCell ref="C95:D95"/>
    <mergeCell ref="E95:F95"/>
    <mergeCell ref="G95:H95"/>
  </mergeCells>
  <pageMargins left="0.7" right="0.7" top="0.75" bottom="0.75" header="0.3" footer="0.3"/>
  <pageSetup paperSize="9" scale="74" orientation="portrait" r:id="rId1"/>
  <rowBreaks count="1" manualBreakCount="1">
    <brk id="50" max="1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1"/>
  <sheetViews>
    <sheetView zoomScaleNormal="100" workbookViewId="0">
      <selection activeCell="A49" sqref="A49:F49"/>
    </sheetView>
  </sheetViews>
  <sheetFormatPr defaultRowHeight="12.75"/>
  <cols>
    <col min="1" max="2" width="8.6640625" customWidth="1"/>
    <col min="3" max="3" width="10" customWidth="1"/>
    <col min="4" max="4" width="9.5" customWidth="1"/>
    <col min="5" max="5" width="11.5" customWidth="1"/>
    <col min="6" max="6" width="73.5" customWidth="1"/>
    <col min="8" max="10" width="0" hidden="1" customWidth="1"/>
    <col min="14" max="15" width="0" hidden="1" customWidth="1"/>
    <col min="16" max="16" width="0.5" customWidth="1"/>
    <col min="17" max="17" width="7" hidden="1" customWidth="1"/>
    <col min="18" max="18" width="8.1640625" hidden="1" customWidth="1"/>
  </cols>
  <sheetData>
    <row r="1" spans="1:18" ht="31.15" customHeight="1">
      <c r="B1" s="45"/>
      <c r="C1" s="45"/>
      <c r="D1" s="45"/>
      <c r="E1" s="45"/>
      <c r="F1" s="110" t="s">
        <v>146</v>
      </c>
    </row>
    <row r="2" spans="1:18" ht="37.5" customHeight="1">
      <c r="A2" s="245" t="s">
        <v>78</v>
      </c>
      <c r="B2" s="245"/>
      <c r="C2" s="245"/>
      <c r="D2" s="245"/>
      <c r="E2" s="245"/>
      <c r="F2" s="246"/>
      <c r="N2">
        <f>data!B3</f>
        <v>3.4208000000000003</v>
      </c>
    </row>
    <row r="3" spans="1:18" ht="22.15" customHeight="1">
      <c r="A3" s="183" t="s">
        <v>79</v>
      </c>
      <c r="B3" s="184"/>
      <c r="C3" s="184"/>
      <c r="D3" s="184"/>
      <c r="E3" s="185"/>
      <c r="F3" s="139"/>
    </row>
    <row r="4" spans="1:18" ht="31.9" customHeight="1">
      <c r="A4" s="1" t="s">
        <v>23</v>
      </c>
      <c r="B4" s="19" t="s">
        <v>24</v>
      </c>
      <c r="C4" s="19" t="s">
        <v>25</v>
      </c>
      <c r="D4" s="19" t="s">
        <v>26</v>
      </c>
      <c r="E4" s="9" t="s">
        <v>27</v>
      </c>
      <c r="F4" s="139"/>
    </row>
    <row r="5" spans="1:18" ht="12" customHeight="1">
      <c r="A5" s="212">
        <v>600</v>
      </c>
      <c r="B5" s="13">
        <v>5</v>
      </c>
      <c r="C5" s="62">
        <f>ROUNDUP($N$2*P5,0)*0.6+H5</f>
        <v>1283.2</v>
      </c>
      <c r="D5" s="62">
        <f t="shared" ref="D5:E5" si="0">ROUNDUP($N$2*Q5,0)*0.6+I5</f>
        <v>1321.6</v>
      </c>
      <c r="E5" s="62">
        <f t="shared" si="0"/>
        <v>1360</v>
      </c>
      <c r="F5" s="139"/>
      <c r="H5">
        <v>802</v>
      </c>
      <c r="I5">
        <v>826</v>
      </c>
      <c r="J5">
        <v>850</v>
      </c>
      <c r="P5">
        <v>234.3</v>
      </c>
      <c r="Q5">
        <v>241.20499999999998</v>
      </c>
      <c r="R5">
        <v>248.42499999999998</v>
      </c>
    </row>
    <row r="6" spans="1:18" ht="12" customHeight="1">
      <c r="A6" s="213"/>
      <c r="B6" s="13">
        <v>10</v>
      </c>
      <c r="C6" s="62">
        <f t="shared" ref="C6:C46" si="1">ROUNDUP($N$2*P6,0)*0.6+H6</f>
        <v>1321.6</v>
      </c>
      <c r="D6" s="62">
        <f t="shared" ref="D6:D46" si="2">ROUNDUP($N$2*Q6,0)*0.6+I6</f>
        <v>1360</v>
      </c>
      <c r="E6" s="62">
        <f t="shared" ref="E6:E46" si="3">ROUNDUP($N$2*R6,0)*0.6+J6</f>
        <v>1400</v>
      </c>
      <c r="F6" s="139"/>
      <c r="H6">
        <v>826</v>
      </c>
      <c r="I6">
        <v>850</v>
      </c>
      <c r="J6">
        <v>875</v>
      </c>
      <c r="P6">
        <v>241.20499999999998</v>
      </c>
      <c r="Q6">
        <v>248.21599999999995</v>
      </c>
      <c r="R6">
        <v>255.66399999999999</v>
      </c>
    </row>
    <row r="7" spans="1:18" ht="12" customHeight="1">
      <c r="A7" s="214"/>
      <c r="B7" s="13">
        <v>15</v>
      </c>
      <c r="C7" s="62">
        <f t="shared" si="1"/>
        <v>1360</v>
      </c>
      <c r="D7" s="62">
        <f t="shared" si="2"/>
        <v>1400</v>
      </c>
      <c r="E7" s="62">
        <f t="shared" si="3"/>
        <v>1441.6</v>
      </c>
      <c r="F7" s="139"/>
      <c r="H7">
        <v>850</v>
      </c>
      <c r="I7">
        <v>875</v>
      </c>
      <c r="J7">
        <v>901</v>
      </c>
      <c r="P7">
        <v>248.42499999999998</v>
      </c>
      <c r="Q7">
        <v>255.66399999999999</v>
      </c>
      <c r="R7">
        <v>263.33999999999997</v>
      </c>
    </row>
    <row r="8" spans="1:18" ht="12" customHeight="1">
      <c r="A8" s="212">
        <v>750</v>
      </c>
      <c r="B8" s="13">
        <v>5</v>
      </c>
      <c r="C8" s="62">
        <f t="shared" si="1"/>
        <v>1361.6</v>
      </c>
      <c r="D8" s="62">
        <f t="shared" si="2"/>
        <v>1401.6</v>
      </c>
      <c r="E8" s="62">
        <f t="shared" si="3"/>
        <v>1443.1999999999998</v>
      </c>
      <c r="F8" s="139"/>
      <c r="H8">
        <v>851</v>
      </c>
      <c r="I8">
        <v>876</v>
      </c>
      <c r="J8">
        <v>902</v>
      </c>
      <c r="P8">
        <v>248.577</v>
      </c>
      <c r="Q8">
        <v>255.81599999999997</v>
      </c>
      <c r="R8">
        <v>263.49200000000002</v>
      </c>
    </row>
    <row r="9" spans="1:18" ht="12" customHeight="1">
      <c r="A9" s="213"/>
      <c r="B9" s="13">
        <v>10</v>
      </c>
      <c r="C9" s="62">
        <f t="shared" si="1"/>
        <v>1401.6</v>
      </c>
      <c r="D9" s="62">
        <f t="shared" si="2"/>
        <v>1441.6</v>
      </c>
      <c r="E9" s="62">
        <f t="shared" si="3"/>
        <v>1484.8</v>
      </c>
      <c r="F9" s="139"/>
      <c r="H9">
        <v>876</v>
      </c>
      <c r="I9">
        <v>901</v>
      </c>
      <c r="J9">
        <v>928</v>
      </c>
      <c r="P9">
        <v>255.81599999999997</v>
      </c>
      <c r="Q9">
        <v>263.26400000000001</v>
      </c>
      <c r="R9">
        <v>271.16800000000001</v>
      </c>
    </row>
    <row r="10" spans="1:18" ht="12" customHeight="1">
      <c r="A10" s="214"/>
      <c r="B10" s="13">
        <v>15</v>
      </c>
      <c r="C10" s="62">
        <f t="shared" si="1"/>
        <v>1443.1999999999998</v>
      </c>
      <c r="D10" s="62">
        <f t="shared" si="2"/>
        <v>1484.8</v>
      </c>
      <c r="E10" s="62">
        <f t="shared" si="3"/>
        <v>1529.6</v>
      </c>
      <c r="F10" s="139"/>
      <c r="H10">
        <v>902</v>
      </c>
      <c r="I10">
        <v>928</v>
      </c>
      <c r="J10">
        <v>956</v>
      </c>
      <c r="P10">
        <v>263.49200000000002</v>
      </c>
      <c r="Q10">
        <v>271.16800000000001</v>
      </c>
      <c r="R10">
        <v>279.3</v>
      </c>
    </row>
    <row r="11" spans="1:18" ht="12" customHeight="1">
      <c r="A11" s="212">
        <v>800</v>
      </c>
      <c r="B11" s="13">
        <v>5</v>
      </c>
      <c r="C11" s="62">
        <f t="shared" si="1"/>
        <v>1361.6</v>
      </c>
      <c r="D11" s="62">
        <f t="shared" si="2"/>
        <v>1401.6</v>
      </c>
      <c r="E11" s="62">
        <f t="shared" si="3"/>
        <v>1443.1999999999998</v>
      </c>
      <c r="F11" s="139"/>
      <c r="H11">
        <v>851</v>
      </c>
      <c r="I11">
        <v>876</v>
      </c>
      <c r="J11">
        <v>902</v>
      </c>
      <c r="P11">
        <v>248.577</v>
      </c>
      <c r="Q11">
        <v>255.81599999999997</v>
      </c>
      <c r="R11">
        <v>263.49200000000002</v>
      </c>
    </row>
    <row r="12" spans="1:18" ht="12" customHeight="1">
      <c r="A12" s="213"/>
      <c r="B12" s="13">
        <v>10</v>
      </c>
      <c r="C12" s="62">
        <f t="shared" si="1"/>
        <v>1401.6</v>
      </c>
      <c r="D12" s="62">
        <f t="shared" si="2"/>
        <v>1441.6</v>
      </c>
      <c r="E12" s="62">
        <f t="shared" si="3"/>
        <v>1484.8</v>
      </c>
      <c r="F12" s="139"/>
      <c r="H12">
        <v>876</v>
      </c>
      <c r="I12">
        <v>901</v>
      </c>
      <c r="J12">
        <v>928</v>
      </c>
      <c r="P12">
        <v>255.81599999999997</v>
      </c>
      <c r="Q12">
        <v>263.26400000000001</v>
      </c>
      <c r="R12">
        <v>271.16800000000001</v>
      </c>
    </row>
    <row r="13" spans="1:18" ht="12" customHeight="1">
      <c r="A13" s="214"/>
      <c r="B13" s="13">
        <v>15</v>
      </c>
      <c r="C13" s="62">
        <f t="shared" si="1"/>
        <v>1443.1999999999998</v>
      </c>
      <c r="D13" s="62">
        <f t="shared" si="2"/>
        <v>1484.8</v>
      </c>
      <c r="E13" s="62">
        <f t="shared" si="3"/>
        <v>1529.6</v>
      </c>
      <c r="F13" s="139"/>
      <c r="H13">
        <v>902</v>
      </c>
      <c r="I13">
        <v>928</v>
      </c>
      <c r="J13">
        <v>956</v>
      </c>
      <c r="P13">
        <v>263.49200000000002</v>
      </c>
      <c r="Q13">
        <v>271.16800000000001</v>
      </c>
      <c r="R13">
        <v>279.3</v>
      </c>
    </row>
    <row r="14" spans="1:18" ht="12" customHeight="1">
      <c r="A14" s="212">
        <v>1000</v>
      </c>
      <c r="B14" s="13">
        <v>5</v>
      </c>
      <c r="C14" s="62">
        <f t="shared" si="1"/>
        <v>1361.6</v>
      </c>
      <c r="D14" s="62">
        <f t="shared" si="2"/>
        <v>1401.6</v>
      </c>
      <c r="E14" s="62">
        <f t="shared" si="3"/>
        <v>1443.1999999999998</v>
      </c>
      <c r="F14" s="139"/>
      <c r="H14">
        <v>851</v>
      </c>
      <c r="I14">
        <v>876</v>
      </c>
      <c r="J14">
        <v>902</v>
      </c>
      <c r="P14">
        <v>248.577</v>
      </c>
      <c r="Q14">
        <v>255.81599999999997</v>
      </c>
      <c r="R14">
        <v>263.49200000000002</v>
      </c>
    </row>
    <row r="15" spans="1:18" ht="12" customHeight="1">
      <c r="A15" s="213"/>
      <c r="B15" s="13">
        <v>10</v>
      </c>
      <c r="C15" s="62">
        <f t="shared" si="1"/>
        <v>1401.6</v>
      </c>
      <c r="D15" s="62">
        <f t="shared" si="2"/>
        <v>1441.6</v>
      </c>
      <c r="E15" s="62">
        <f t="shared" si="3"/>
        <v>1484.8</v>
      </c>
      <c r="F15" s="139"/>
      <c r="H15">
        <v>876</v>
      </c>
      <c r="I15">
        <v>901</v>
      </c>
      <c r="J15">
        <v>928</v>
      </c>
      <c r="P15">
        <v>255.81599999999997</v>
      </c>
      <c r="Q15">
        <v>263.26400000000001</v>
      </c>
      <c r="R15">
        <v>271.16800000000001</v>
      </c>
    </row>
    <row r="16" spans="1:18" ht="12" customHeight="1">
      <c r="A16" s="214"/>
      <c r="B16" s="13">
        <v>15</v>
      </c>
      <c r="C16" s="62">
        <f t="shared" si="1"/>
        <v>1443.1999999999998</v>
      </c>
      <c r="D16" s="62">
        <f t="shared" si="2"/>
        <v>1484.8</v>
      </c>
      <c r="E16" s="62">
        <f t="shared" si="3"/>
        <v>1529.6</v>
      </c>
      <c r="F16" s="139"/>
      <c r="H16">
        <v>902</v>
      </c>
      <c r="I16">
        <v>928</v>
      </c>
      <c r="J16">
        <v>956</v>
      </c>
      <c r="P16">
        <v>263.49200000000002</v>
      </c>
      <c r="Q16">
        <v>271.16800000000001</v>
      </c>
      <c r="R16">
        <v>279.3</v>
      </c>
    </row>
    <row r="17" spans="1:18" ht="12" customHeight="1">
      <c r="A17" s="212">
        <v>1200</v>
      </c>
      <c r="B17" s="13">
        <v>5</v>
      </c>
      <c r="C17" s="62">
        <f t="shared" si="1"/>
        <v>1379.1999999999998</v>
      </c>
      <c r="D17" s="62">
        <f t="shared" si="2"/>
        <v>1419.1999999999998</v>
      </c>
      <c r="E17" s="62">
        <f t="shared" si="3"/>
        <v>1462.4</v>
      </c>
      <c r="F17" s="139"/>
      <c r="H17">
        <v>862</v>
      </c>
      <c r="I17">
        <v>887</v>
      </c>
      <c r="J17">
        <v>914</v>
      </c>
      <c r="P17">
        <v>251.959</v>
      </c>
      <c r="Q17">
        <v>259.29300000000001</v>
      </c>
      <c r="R17">
        <v>267.08299999999997</v>
      </c>
    </row>
    <row r="18" spans="1:18" ht="12" customHeight="1">
      <c r="A18" s="213"/>
      <c r="B18" s="13">
        <v>10</v>
      </c>
      <c r="C18" s="62">
        <f t="shared" si="1"/>
        <v>1419.1999999999998</v>
      </c>
      <c r="D18" s="62">
        <f t="shared" si="2"/>
        <v>1460.8</v>
      </c>
      <c r="E18" s="62">
        <f t="shared" si="3"/>
        <v>1505.6</v>
      </c>
      <c r="F18" s="139"/>
      <c r="H18">
        <v>887</v>
      </c>
      <c r="I18">
        <v>913</v>
      </c>
      <c r="J18">
        <v>941</v>
      </c>
      <c r="P18">
        <v>259.29300000000001</v>
      </c>
      <c r="Q18">
        <v>266.85499999999996</v>
      </c>
      <c r="R18">
        <v>274.85399999999998</v>
      </c>
    </row>
    <row r="19" spans="1:18" ht="12" customHeight="1">
      <c r="A19" s="214"/>
      <c r="B19" s="13">
        <v>15</v>
      </c>
      <c r="C19" s="62">
        <f t="shared" si="1"/>
        <v>1462.4</v>
      </c>
      <c r="D19" s="62">
        <f t="shared" si="2"/>
        <v>1505.6</v>
      </c>
      <c r="E19" s="62">
        <f t="shared" si="3"/>
        <v>1550.4</v>
      </c>
      <c r="F19" s="139"/>
      <c r="H19">
        <v>914</v>
      </c>
      <c r="I19">
        <v>941</v>
      </c>
      <c r="J19">
        <v>969</v>
      </c>
      <c r="P19">
        <v>267.08299999999997</v>
      </c>
      <c r="Q19">
        <v>274.85399999999998</v>
      </c>
      <c r="R19">
        <v>283.09999999999997</v>
      </c>
    </row>
    <row r="20" spans="1:18" ht="12" customHeight="1">
      <c r="A20" s="212">
        <v>1250</v>
      </c>
      <c r="B20" s="13">
        <v>5</v>
      </c>
      <c r="C20" s="62">
        <f t="shared" si="1"/>
        <v>1379.1999999999998</v>
      </c>
      <c r="D20" s="62">
        <f t="shared" si="2"/>
        <v>1419.1999999999998</v>
      </c>
      <c r="E20" s="62">
        <f t="shared" si="3"/>
        <v>1462.4</v>
      </c>
      <c r="F20" s="139"/>
      <c r="H20">
        <v>862</v>
      </c>
      <c r="I20">
        <v>887</v>
      </c>
      <c r="J20">
        <v>914</v>
      </c>
      <c r="P20">
        <v>251.959</v>
      </c>
      <c r="Q20">
        <v>259.29300000000001</v>
      </c>
      <c r="R20">
        <v>267.08299999999997</v>
      </c>
    </row>
    <row r="21" spans="1:18" ht="12" customHeight="1">
      <c r="A21" s="213"/>
      <c r="B21" s="13">
        <v>10</v>
      </c>
      <c r="C21" s="62">
        <f t="shared" si="1"/>
        <v>1419.1999999999998</v>
      </c>
      <c r="D21" s="62">
        <f t="shared" si="2"/>
        <v>1460.8</v>
      </c>
      <c r="E21" s="62">
        <f t="shared" si="3"/>
        <v>1505.6</v>
      </c>
      <c r="F21" s="139"/>
      <c r="H21">
        <v>887</v>
      </c>
      <c r="I21">
        <v>913</v>
      </c>
      <c r="J21">
        <v>941</v>
      </c>
      <c r="P21">
        <v>259.29300000000001</v>
      </c>
      <c r="Q21">
        <v>266.85499999999996</v>
      </c>
      <c r="R21">
        <v>274.85399999999998</v>
      </c>
    </row>
    <row r="22" spans="1:18" ht="12" customHeight="1">
      <c r="A22" s="214"/>
      <c r="B22" s="13">
        <v>15</v>
      </c>
      <c r="C22" s="62">
        <f t="shared" si="1"/>
        <v>1462.4</v>
      </c>
      <c r="D22" s="62">
        <f t="shared" si="2"/>
        <v>1505.6</v>
      </c>
      <c r="E22" s="62">
        <f t="shared" si="3"/>
        <v>1550.4</v>
      </c>
      <c r="F22" s="139"/>
      <c r="H22">
        <v>914</v>
      </c>
      <c r="I22">
        <v>941</v>
      </c>
      <c r="J22">
        <v>969</v>
      </c>
      <c r="P22">
        <v>267.08299999999997</v>
      </c>
      <c r="Q22">
        <v>274.85399999999998</v>
      </c>
      <c r="R22">
        <v>283.09999999999997</v>
      </c>
    </row>
    <row r="23" spans="1:18" ht="12" customHeight="1">
      <c r="A23" s="212">
        <v>1500</v>
      </c>
      <c r="B23" s="13">
        <v>5</v>
      </c>
      <c r="C23" s="62">
        <f t="shared" si="1"/>
        <v>1528</v>
      </c>
      <c r="D23" s="62">
        <f t="shared" si="2"/>
        <v>1572.8</v>
      </c>
      <c r="E23" s="62">
        <f t="shared" si="3"/>
        <v>1619.1999999999998</v>
      </c>
      <c r="F23" s="139"/>
      <c r="H23">
        <v>955</v>
      </c>
      <c r="I23">
        <v>983</v>
      </c>
      <c r="J23">
        <v>1012</v>
      </c>
      <c r="P23">
        <v>279.01499999999999</v>
      </c>
      <c r="Q23">
        <v>287.14699999999999</v>
      </c>
      <c r="R23">
        <v>295.75399999999996</v>
      </c>
    </row>
    <row r="24" spans="1:18" ht="12" customHeight="1">
      <c r="A24" s="213"/>
      <c r="B24" s="13">
        <v>10</v>
      </c>
      <c r="C24" s="62">
        <f t="shared" si="1"/>
        <v>1572.8</v>
      </c>
      <c r="D24" s="62">
        <f t="shared" si="2"/>
        <v>1617.6</v>
      </c>
      <c r="E24" s="62">
        <f t="shared" si="3"/>
        <v>1667.1999999999998</v>
      </c>
      <c r="F24" s="139"/>
      <c r="H24">
        <v>983</v>
      </c>
      <c r="I24">
        <v>1011</v>
      </c>
      <c r="J24">
        <v>1042</v>
      </c>
      <c r="P24">
        <v>287.14699999999999</v>
      </c>
      <c r="Q24">
        <v>295.50700000000001</v>
      </c>
      <c r="R24">
        <v>304.36099999999999</v>
      </c>
    </row>
    <row r="25" spans="1:18" ht="12" customHeight="1">
      <c r="A25" s="214"/>
      <c r="B25" s="13">
        <v>15</v>
      </c>
      <c r="C25" s="62">
        <f t="shared" si="1"/>
        <v>1619.1999999999998</v>
      </c>
      <c r="D25" s="62">
        <f t="shared" si="2"/>
        <v>1667.1999999999998</v>
      </c>
      <c r="E25" s="62">
        <f t="shared" si="3"/>
        <v>1716.8</v>
      </c>
      <c r="F25" s="139"/>
      <c r="H25">
        <v>1012</v>
      </c>
      <c r="I25">
        <v>1042</v>
      </c>
      <c r="J25">
        <v>1073</v>
      </c>
      <c r="P25">
        <v>295.75399999999996</v>
      </c>
      <c r="Q25">
        <v>304.36099999999999</v>
      </c>
      <c r="R25">
        <v>313.5</v>
      </c>
    </row>
    <row r="26" spans="1:18" ht="12" customHeight="1">
      <c r="A26" s="212">
        <v>1600</v>
      </c>
      <c r="B26" s="13">
        <v>5</v>
      </c>
      <c r="C26" s="62">
        <f t="shared" si="1"/>
        <v>1528</v>
      </c>
      <c r="D26" s="62">
        <f t="shared" si="2"/>
        <v>1572.8</v>
      </c>
      <c r="E26" s="62">
        <f t="shared" si="3"/>
        <v>1619.1999999999998</v>
      </c>
      <c r="F26" s="139"/>
      <c r="H26">
        <v>955</v>
      </c>
      <c r="I26">
        <v>983</v>
      </c>
      <c r="J26">
        <v>1012</v>
      </c>
      <c r="P26">
        <v>279.01499999999999</v>
      </c>
      <c r="Q26">
        <v>287.14699999999999</v>
      </c>
      <c r="R26">
        <v>295.75399999999996</v>
      </c>
    </row>
    <row r="27" spans="1:18" ht="12" customHeight="1">
      <c r="A27" s="213"/>
      <c r="B27" s="13">
        <v>10</v>
      </c>
      <c r="C27" s="62">
        <f t="shared" si="1"/>
        <v>1572.8</v>
      </c>
      <c r="D27" s="62">
        <f t="shared" si="2"/>
        <v>1617.6</v>
      </c>
      <c r="E27" s="62">
        <f t="shared" si="3"/>
        <v>1667.1999999999998</v>
      </c>
      <c r="F27" s="139"/>
      <c r="H27">
        <v>983</v>
      </c>
      <c r="I27">
        <v>1011</v>
      </c>
      <c r="J27">
        <v>1042</v>
      </c>
      <c r="P27">
        <v>287.14699999999999</v>
      </c>
      <c r="Q27">
        <v>295.50700000000001</v>
      </c>
      <c r="R27">
        <v>304.36099999999999</v>
      </c>
    </row>
    <row r="28" spans="1:18" ht="12" customHeight="1">
      <c r="A28" s="214"/>
      <c r="B28" s="13">
        <v>15</v>
      </c>
      <c r="C28" s="62">
        <f t="shared" si="1"/>
        <v>1619.1999999999998</v>
      </c>
      <c r="D28" s="62">
        <f t="shared" si="2"/>
        <v>1667.1999999999998</v>
      </c>
      <c r="E28" s="62">
        <f t="shared" si="3"/>
        <v>1716.8</v>
      </c>
      <c r="F28" s="139"/>
      <c r="H28">
        <v>1012</v>
      </c>
      <c r="I28">
        <v>1042</v>
      </c>
      <c r="J28">
        <v>1073</v>
      </c>
      <c r="P28">
        <v>295.75399999999996</v>
      </c>
      <c r="Q28">
        <v>304.36099999999999</v>
      </c>
      <c r="R28">
        <v>313.5</v>
      </c>
    </row>
    <row r="29" spans="1:18" ht="12" customHeight="1">
      <c r="A29" s="212">
        <v>2000</v>
      </c>
      <c r="B29" s="13">
        <v>5</v>
      </c>
      <c r="C29" s="62">
        <f t="shared" si="1"/>
        <v>1638.4</v>
      </c>
      <c r="D29" s="62">
        <f t="shared" si="2"/>
        <v>1686.4</v>
      </c>
      <c r="E29" s="62">
        <f t="shared" si="3"/>
        <v>1737.6</v>
      </c>
      <c r="F29" s="139"/>
      <c r="H29">
        <v>1024</v>
      </c>
      <c r="I29">
        <v>1054</v>
      </c>
      <c r="J29">
        <v>1086</v>
      </c>
      <c r="P29">
        <v>299.30700000000002</v>
      </c>
      <c r="Q29">
        <v>308.02800000000002</v>
      </c>
      <c r="R29">
        <v>317.26199999999994</v>
      </c>
    </row>
    <row r="30" spans="1:18" ht="12" customHeight="1">
      <c r="A30" s="213"/>
      <c r="B30" s="13">
        <v>10</v>
      </c>
      <c r="C30" s="62">
        <f t="shared" si="1"/>
        <v>1686.4</v>
      </c>
      <c r="D30" s="62">
        <f t="shared" si="2"/>
        <v>1736</v>
      </c>
      <c r="E30" s="62">
        <f t="shared" si="3"/>
        <v>1787.1999999999998</v>
      </c>
      <c r="F30" s="139"/>
      <c r="H30">
        <v>1054</v>
      </c>
      <c r="I30">
        <v>1085</v>
      </c>
      <c r="J30">
        <v>1117</v>
      </c>
      <c r="P30">
        <v>308.02800000000002</v>
      </c>
      <c r="Q30">
        <v>316.99599999999998</v>
      </c>
      <c r="R30">
        <v>326.49599999999998</v>
      </c>
    </row>
    <row r="31" spans="1:18" ht="12" customHeight="1">
      <c r="A31" s="214"/>
      <c r="B31" s="13">
        <v>15</v>
      </c>
      <c r="C31" s="62">
        <f t="shared" si="1"/>
        <v>1737.6</v>
      </c>
      <c r="D31" s="62">
        <f t="shared" si="2"/>
        <v>1787.1999999999998</v>
      </c>
      <c r="E31" s="62">
        <f t="shared" si="3"/>
        <v>1841.6</v>
      </c>
      <c r="F31" s="139"/>
      <c r="H31">
        <v>1086</v>
      </c>
      <c r="I31">
        <v>1117</v>
      </c>
      <c r="J31">
        <v>1151</v>
      </c>
      <c r="P31">
        <v>317.26199999999994</v>
      </c>
      <c r="Q31">
        <v>326.49599999999998</v>
      </c>
      <c r="R31">
        <v>336.3</v>
      </c>
    </row>
    <row r="32" spans="1:18" ht="12" customHeight="1">
      <c r="A32" s="212">
        <v>2500</v>
      </c>
      <c r="B32" s="13">
        <v>5</v>
      </c>
      <c r="C32" s="62">
        <f t="shared" si="1"/>
        <v>1777.6</v>
      </c>
      <c r="D32" s="62">
        <f t="shared" si="2"/>
        <v>1830.4</v>
      </c>
      <c r="E32" s="62">
        <f t="shared" si="3"/>
        <v>1884.8</v>
      </c>
      <c r="F32" s="139"/>
      <c r="H32">
        <v>1111</v>
      </c>
      <c r="I32">
        <v>1144</v>
      </c>
      <c r="J32">
        <v>1178</v>
      </c>
      <c r="P32">
        <v>324.67199999999997</v>
      </c>
      <c r="Q32">
        <v>334.13400000000001</v>
      </c>
      <c r="R32">
        <v>344.14699999999999</v>
      </c>
    </row>
    <row r="33" spans="1:18" ht="12" customHeight="1">
      <c r="A33" s="213"/>
      <c r="B33" s="13">
        <v>10</v>
      </c>
      <c r="C33" s="62">
        <f t="shared" si="1"/>
        <v>1830.4</v>
      </c>
      <c r="D33" s="62">
        <f t="shared" si="2"/>
        <v>1883.1999999999998</v>
      </c>
      <c r="E33" s="62">
        <f t="shared" si="3"/>
        <v>1939.1999999999998</v>
      </c>
      <c r="F33" s="139"/>
      <c r="H33">
        <v>1144</v>
      </c>
      <c r="I33">
        <v>1177</v>
      </c>
      <c r="J33">
        <v>1212</v>
      </c>
      <c r="P33">
        <v>334.13400000000001</v>
      </c>
      <c r="Q33">
        <v>343.86199999999997</v>
      </c>
      <c r="R33">
        <v>354.17899999999997</v>
      </c>
    </row>
    <row r="34" spans="1:18" ht="12" customHeight="1">
      <c r="A34" s="214"/>
      <c r="B34" s="13">
        <v>15</v>
      </c>
      <c r="C34" s="62">
        <f t="shared" si="1"/>
        <v>1884.8</v>
      </c>
      <c r="D34" s="62">
        <f t="shared" si="2"/>
        <v>1939.1999999999998</v>
      </c>
      <c r="E34" s="62">
        <f t="shared" si="3"/>
        <v>1996.8</v>
      </c>
      <c r="F34" s="139"/>
      <c r="H34">
        <v>1178</v>
      </c>
      <c r="I34">
        <v>1212</v>
      </c>
      <c r="J34">
        <v>1248</v>
      </c>
      <c r="P34">
        <v>344.14699999999999</v>
      </c>
      <c r="Q34">
        <v>354.17899999999997</v>
      </c>
      <c r="R34">
        <v>364.79999999999995</v>
      </c>
    </row>
    <row r="35" spans="1:18" ht="12" customHeight="1">
      <c r="A35" s="212">
        <v>3000</v>
      </c>
      <c r="B35" s="13">
        <v>5</v>
      </c>
      <c r="C35" s="62">
        <f t="shared" si="1"/>
        <v>2092.8000000000002</v>
      </c>
      <c r="D35" s="62">
        <f t="shared" si="2"/>
        <v>2153.6</v>
      </c>
      <c r="E35" s="62">
        <f t="shared" si="3"/>
        <v>2217.6</v>
      </c>
      <c r="F35" s="139"/>
      <c r="H35">
        <v>1308</v>
      </c>
      <c r="I35">
        <v>1346</v>
      </c>
      <c r="J35">
        <v>1386</v>
      </c>
      <c r="P35">
        <v>382.16599999999994</v>
      </c>
      <c r="Q35">
        <v>393.29999999999995</v>
      </c>
      <c r="R35">
        <v>405.09899999999999</v>
      </c>
    </row>
    <row r="36" spans="1:18" ht="12" customHeight="1">
      <c r="A36" s="213"/>
      <c r="B36" s="13">
        <v>10</v>
      </c>
      <c r="C36" s="62">
        <f t="shared" si="1"/>
        <v>2153.6</v>
      </c>
      <c r="D36" s="62">
        <f t="shared" si="2"/>
        <v>2216</v>
      </c>
      <c r="E36" s="62">
        <f t="shared" si="3"/>
        <v>2283.1999999999998</v>
      </c>
      <c r="F36" s="139"/>
      <c r="H36">
        <v>1346</v>
      </c>
      <c r="I36">
        <v>1385</v>
      </c>
      <c r="J36">
        <v>1427</v>
      </c>
      <c r="P36">
        <v>393.29999999999995</v>
      </c>
      <c r="Q36">
        <v>404.75700000000001</v>
      </c>
      <c r="R36">
        <v>416.89799999999997</v>
      </c>
    </row>
    <row r="37" spans="1:18" ht="12" customHeight="1">
      <c r="A37" s="214"/>
      <c r="B37" s="13">
        <v>15</v>
      </c>
      <c r="C37" s="62">
        <f t="shared" si="1"/>
        <v>2217.6</v>
      </c>
      <c r="D37" s="62">
        <f t="shared" si="2"/>
        <v>2283.1999999999998</v>
      </c>
      <c r="E37" s="62">
        <f t="shared" si="3"/>
        <v>2350.4</v>
      </c>
      <c r="F37" s="139"/>
      <c r="H37">
        <v>1386</v>
      </c>
      <c r="I37">
        <v>1427</v>
      </c>
      <c r="J37">
        <v>1469</v>
      </c>
      <c r="P37">
        <v>405.09899999999999</v>
      </c>
      <c r="Q37">
        <v>416.89799999999997</v>
      </c>
      <c r="R37">
        <v>429.4</v>
      </c>
    </row>
    <row r="38" spans="1:18" ht="12" customHeight="1">
      <c r="A38" s="212">
        <v>3200</v>
      </c>
      <c r="B38" s="13">
        <v>5</v>
      </c>
      <c r="C38" s="62">
        <f t="shared" si="1"/>
        <v>2148.8000000000002</v>
      </c>
      <c r="D38" s="62">
        <f t="shared" si="2"/>
        <v>2211.1999999999998</v>
      </c>
      <c r="E38" s="62">
        <f t="shared" si="3"/>
        <v>2276.8000000000002</v>
      </c>
      <c r="F38" s="139"/>
      <c r="H38">
        <v>1343</v>
      </c>
      <c r="I38">
        <v>1382</v>
      </c>
      <c r="J38">
        <v>1423</v>
      </c>
      <c r="P38">
        <v>392.31199999999995</v>
      </c>
      <c r="Q38">
        <v>403.73099999999999</v>
      </c>
      <c r="R38">
        <v>415.85300000000001</v>
      </c>
    </row>
    <row r="39" spans="1:18" ht="12" customHeight="1">
      <c r="A39" s="213"/>
      <c r="B39" s="13">
        <v>10</v>
      </c>
      <c r="C39" s="62">
        <f t="shared" si="1"/>
        <v>2211.1999999999998</v>
      </c>
      <c r="D39" s="62">
        <f t="shared" si="2"/>
        <v>2275.1999999999998</v>
      </c>
      <c r="E39" s="62">
        <f t="shared" si="3"/>
        <v>2342.4</v>
      </c>
      <c r="F39" s="139"/>
      <c r="H39">
        <v>1382</v>
      </c>
      <c r="I39">
        <v>1422</v>
      </c>
      <c r="J39">
        <v>1464</v>
      </c>
      <c r="P39">
        <v>403.73099999999999</v>
      </c>
      <c r="Q39">
        <v>415.49200000000002</v>
      </c>
      <c r="R39">
        <v>427.95600000000002</v>
      </c>
    </row>
    <row r="40" spans="1:18" ht="12" customHeight="1">
      <c r="A40" s="214"/>
      <c r="B40" s="13">
        <v>15</v>
      </c>
      <c r="C40" s="62">
        <f t="shared" si="1"/>
        <v>2276.8000000000002</v>
      </c>
      <c r="D40" s="62">
        <f t="shared" si="2"/>
        <v>2342.4</v>
      </c>
      <c r="E40" s="62">
        <f t="shared" si="3"/>
        <v>2412.8000000000002</v>
      </c>
      <c r="F40" s="139"/>
      <c r="H40">
        <v>1423</v>
      </c>
      <c r="I40">
        <v>1464</v>
      </c>
      <c r="J40">
        <v>1508</v>
      </c>
      <c r="P40">
        <v>415.85300000000001</v>
      </c>
      <c r="Q40">
        <v>427.95600000000002</v>
      </c>
      <c r="R40">
        <v>440.79999999999995</v>
      </c>
    </row>
    <row r="41" spans="1:18" ht="12" customHeight="1">
      <c r="A41" s="212">
        <v>3500</v>
      </c>
      <c r="B41" s="13">
        <v>5</v>
      </c>
      <c r="C41" s="62">
        <f t="shared" si="1"/>
        <v>2276.8000000000002</v>
      </c>
      <c r="D41" s="62">
        <f t="shared" si="2"/>
        <v>2342.4</v>
      </c>
      <c r="E41" s="62">
        <f t="shared" si="3"/>
        <v>2412.8000000000002</v>
      </c>
      <c r="F41" s="139"/>
      <c r="H41">
        <v>1423</v>
      </c>
      <c r="I41">
        <v>1464</v>
      </c>
      <c r="J41">
        <v>1508</v>
      </c>
      <c r="P41">
        <v>415.73899999999998</v>
      </c>
      <c r="Q41">
        <v>427.84199999999998</v>
      </c>
      <c r="R41">
        <v>440.68599999999998</v>
      </c>
    </row>
    <row r="42" spans="1:18" ht="12" customHeight="1">
      <c r="A42" s="213"/>
      <c r="B42" s="13">
        <v>10</v>
      </c>
      <c r="C42" s="62">
        <f t="shared" si="1"/>
        <v>2342.4</v>
      </c>
      <c r="D42" s="62">
        <f t="shared" si="2"/>
        <v>2411.1999999999998</v>
      </c>
      <c r="E42" s="62">
        <f t="shared" si="3"/>
        <v>2483.1999999999998</v>
      </c>
      <c r="F42" s="139"/>
      <c r="H42">
        <v>1464</v>
      </c>
      <c r="I42">
        <v>1507</v>
      </c>
      <c r="J42">
        <v>1552</v>
      </c>
      <c r="P42">
        <v>427.84199999999998</v>
      </c>
      <c r="Q42">
        <v>440.30599999999998</v>
      </c>
      <c r="R42">
        <v>453.51099999999997</v>
      </c>
    </row>
    <row r="43" spans="1:18" ht="12" customHeight="1">
      <c r="A43" s="214"/>
      <c r="B43" s="13">
        <v>15</v>
      </c>
      <c r="C43" s="62">
        <f t="shared" si="1"/>
        <v>2412.8000000000002</v>
      </c>
      <c r="D43" s="62">
        <f t="shared" si="2"/>
        <v>2483.1999999999998</v>
      </c>
      <c r="E43" s="62">
        <f t="shared" si="3"/>
        <v>2556.8000000000002</v>
      </c>
      <c r="F43" s="139"/>
      <c r="H43">
        <v>1508</v>
      </c>
      <c r="I43">
        <v>1552</v>
      </c>
      <c r="J43">
        <v>1598</v>
      </c>
      <c r="P43">
        <v>440.68599999999998</v>
      </c>
      <c r="Q43">
        <v>453.51099999999997</v>
      </c>
      <c r="R43">
        <v>467.11499999999995</v>
      </c>
    </row>
    <row r="44" spans="1:18" ht="12" customHeight="1">
      <c r="A44" s="212">
        <v>4000</v>
      </c>
      <c r="B44" s="13">
        <v>5</v>
      </c>
      <c r="C44" s="62">
        <f t="shared" si="1"/>
        <v>2332.8000000000002</v>
      </c>
      <c r="D44" s="62">
        <f t="shared" si="2"/>
        <v>2401.6</v>
      </c>
      <c r="E44" s="62">
        <f t="shared" si="3"/>
        <v>2473.6</v>
      </c>
      <c r="F44" s="139"/>
      <c r="H44">
        <v>1458</v>
      </c>
      <c r="I44">
        <v>1501</v>
      </c>
      <c r="J44">
        <v>1546</v>
      </c>
      <c r="P44">
        <v>426.13200000000001</v>
      </c>
      <c r="Q44">
        <v>438.53899999999999</v>
      </c>
      <c r="R44">
        <v>451.70600000000002</v>
      </c>
    </row>
    <row r="45" spans="1:18" ht="12" customHeight="1">
      <c r="A45" s="213"/>
      <c r="B45" s="13">
        <v>10</v>
      </c>
      <c r="C45" s="62">
        <f t="shared" si="1"/>
        <v>2401.6</v>
      </c>
      <c r="D45" s="62">
        <f t="shared" si="2"/>
        <v>2470.4</v>
      </c>
      <c r="E45" s="62">
        <f t="shared" si="3"/>
        <v>2545.6</v>
      </c>
      <c r="F45" s="139"/>
      <c r="H45">
        <v>1501</v>
      </c>
      <c r="I45">
        <v>1544</v>
      </c>
      <c r="J45">
        <v>1591</v>
      </c>
      <c r="P45">
        <v>438.53899999999999</v>
      </c>
      <c r="Q45">
        <v>451.30699999999996</v>
      </c>
      <c r="R45">
        <v>464.85399999999998</v>
      </c>
    </row>
    <row r="46" spans="1:18" ht="12" customHeight="1">
      <c r="A46" s="214"/>
      <c r="B46" s="13">
        <v>15</v>
      </c>
      <c r="C46" s="62">
        <f t="shared" si="1"/>
        <v>2473.6</v>
      </c>
      <c r="D46" s="62">
        <f t="shared" si="2"/>
        <v>2545.6</v>
      </c>
      <c r="E46" s="62">
        <f t="shared" si="3"/>
        <v>2620.8000000000002</v>
      </c>
      <c r="F46" s="139"/>
      <c r="H46">
        <v>1546</v>
      </c>
      <c r="I46">
        <v>1591</v>
      </c>
      <c r="J46">
        <v>1638</v>
      </c>
      <c r="P46">
        <v>451.70600000000002</v>
      </c>
      <c r="Q46">
        <v>464.85399999999998</v>
      </c>
      <c r="R46">
        <v>478.79999999999995</v>
      </c>
    </row>
    <row r="47" spans="1:18" ht="25.5" customHeight="1">
      <c r="A47" s="167" t="s">
        <v>29</v>
      </c>
      <c r="B47" s="167"/>
      <c r="C47" s="167"/>
      <c r="D47" s="167"/>
      <c r="E47" s="167"/>
      <c r="F47" s="167"/>
      <c r="P47">
        <v>0</v>
      </c>
      <c r="Q47">
        <v>0</v>
      </c>
      <c r="R47">
        <v>0</v>
      </c>
    </row>
    <row r="48" spans="1:18" ht="12.75" customHeight="1">
      <c r="A48" s="168" t="s">
        <v>149</v>
      </c>
      <c r="B48" s="169"/>
      <c r="C48" s="169"/>
      <c r="D48" s="169"/>
      <c r="E48" s="169"/>
      <c r="F48" s="169"/>
      <c r="P48">
        <v>0</v>
      </c>
      <c r="Q48">
        <v>0</v>
      </c>
      <c r="R48">
        <v>0</v>
      </c>
    </row>
    <row r="49" spans="1:18" ht="12.75" customHeight="1">
      <c r="A49" s="169" t="s">
        <v>80</v>
      </c>
      <c r="B49" s="169"/>
      <c r="C49" s="169"/>
      <c r="D49" s="169"/>
      <c r="E49" s="169"/>
      <c r="F49" s="169"/>
      <c r="P49">
        <v>0</v>
      </c>
      <c r="Q49">
        <v>0</v>
      </c>
      <c r="R49">
        <v>0</v>
      </c>
    </row>
    <row r="50" spans="1:18" ht="12.75" customHeight="1">
      <c r="A50" s="169" t="s">
        <v>73</v>
      </c>
      <c r="B50" s="169"/>
      <c r="C50" s="169"/>
      <c r="D50" s="169"/>
      <c r="E50" s="169"/>
      <c r="F50" s="169"/>
      <c r="P50">
        <v>0</v>
      </c>
      <c r="Q50">
        <v>0</v>
      </c>
      <c r="R50">
        <v>0</v>
      </c>
    </row>
    <row r="51" spans="1:18" ht="12.75" customHeight="1">
      <c r="A51" s="169" t="s">
        <v>76</v>
      </c>
      <c r="B51" s="169"/>
      <c r="C51" s="169"/>
      <c r="D51" s="169"/>
      <c r="E51" s="169"/>
      <c r="F51" s="169"/>
      <c r="P51">
        <v>0</v>
      </c>
      <c r="Q51">
        <v>0</v>
      </c>
      <c r="R51">
        <v>0</v>
      </c>
    </row>
    <row r="52" spans="1:18" ht="12.75" customHeight="1">
      <c r="A52" s="169" t="s">
        <v>77</v>
      </c>
      <c r="B52" s="169"/>
      <c r="C52" s="169"/>
      <c r="D52" s="169"/>
      <c r="E52" s="169"/>
      <c r="F52" s="169"/>
      <c r="P52">
        <v>0</v>
      </c>
      <c r="Q52">
        <v>0</v>
      </c>
      <c r="R52">
        <v>0</v>
      </c>
    </row>
    <row r="53" spans="1:18">
      <c r="P53">
        <v>0</v>
      </c>
      <c r="Q53">
        <v>0</v>
      </c>
      <c r="R53">
        <v>0</v>
      </c>
    </row>
    <row r="54" spans="1:18">
      <c r="P54">
        <v>0</v>
      </c>
      <c r="Q54">
        <v>0</v>
      </c>
      <c r="R54">
        <v>0</v>
      </c>
    </row>
    <row r="55" spans="1:18">
      <c r="P55">
        <v>0</v>
      </c>
      <c r="Q55">
        <v>0</v>
      </c>
      <c r="R55">
        <v>0</v>
      </c>
    </row>
    <row r="56" spans="1:18">
      <c r="P56">
        <v>0</v>
      </c>
      <c r="Q56">
        <v>0</v>
      </c>
      <c r="R56">
        <v>0</v>
      </c>
    </row>
    <row r="57" spans="1:18">
      <c r="P57">
        <v>0</v>
      </c>
      <c r="Q57">
        <v>0</v>
      </c>
      <c r="R57">
        <v>0</v>
      </c>
    </row>
    <row r="58" spans="1:18">
      <c r="P58">
        <v>0</v>
      </c>
      <c r="Q58">
        <v>0</v>
      </c>
      <c r="R58">
        <v>0</v>
      </c>
    </row>
    <row r="59" spans="1:18">
      <c r="P59">
        <v>0</v>
      </c>
      <c r="Q59">
        <v>0</v>
      </c>
      <c r="R59">
        <v>0</v>
      </c>
    </row>
    <row r="60" spans="1:18">
      <c r="P60">
        <v>0</v>
      </c>
      <c r="Q60">
        <v>0</v>
      </c>
      <c r="R60">
        <v>0</v>
      </c>
    </row>
    <row r="61" spans="1:18">
      <c r="P61">
        <v>0</v>
      </c>
      <c r="Q61">
        <v>0</v>
      </c>
      <c r="R61">
        <v>0</v>
      </c>
    </row>
    <row r="62" spans="1:18">
      <c r="P62">
        <v>0</v>
      </c>
      <c r="Q62">
        <v>0</v>
      </c>
      <c r="R62">
        <v>0</v>
      </c>
    </row>
    <row r="63" spans="1:18">
      <c r="P63">
        <v>0</v>
      </c>
      <c r="Q63">
        <v>0</v>
      </c>
      <c r="R63">
        <v>0</v>
      </c>
    </row>
    <row r="64" spans="1:18">
      <c r="P64">
        <v>0</v>
      </c>
      <c r="Q64">
        <v>0</v>
      </c>
      <c r="R64">
        <v>0</v>
      </c>
    </row>
    <row r="65" spans="16:18">
      <c r="P65">
        <v>0</v>
      </c>
      <c r="Q65">
        <v>0</v>
      </c>
      <c r="R65">
        <v>0</v>
      </c>
    </row>
    <row r="66" spans="16:18">
      <c r="P66">
        <v>0</v>
      </c>
      <c r="Q66">
        <v>0</v>
      </c>
      <c r="R66">
        <v>0</v>
      </c>
    </row>
    <row r="67" spans="16:18">
      <c r="P67">
        <v>0</v>
      </c>
      <c r="Q67">
        <v>0</v>
      </c>
      <c r="R67">
        <v>0</v>
      </c>
    </row>
    <row r="68" spans="16:18">
      <c r="P68">
        <v>0</v>
      </c>
      <c r="Q68">
        <v>0</v>
      </c>
      <c r="R68">
        <v>0</v>
      </c>
    </row>
    <row r="69" spans="16:18">
      <c r="P69">
        <v>0</v>
      </c>
      <c r="Q69">
        <v>0</v>
      </c>
      <c r="R69">
        <v>0</v>
      </c>
    </row>
    <row r="70" spans="16:18">
      <c r="P70">
        <v>0</v>
      </c>
      <c r="Q70">
        <v>0</v>
      </c>
      <c r="R70">
        <v>0</v>
      </c>
    </row>
    <row r="71" spans="16:18">
      <c r="P71">
        <v>0</v>
      </c>
      <c r="Q71">
        <v>0</v>
      </c>
      <c r="R71">
        <v>0</v>
      </c>
    </row>
    <row r="72" spans="16:18">
      <c r="P72">
        <v>0</v>
      </c>
      <c r="Q72">
        <v>0</v>
      </c>
      <c r="R72">
        <v>0</v>
      </c>
    </row>
    <row r="73" spans="16:18">
      <c r="P73">
        <v>0</v>
      </c>
      <c r="Q73">
        <v>0</v>
      </c>
      <c r="R73">
        <v>0</v>
      </c>
    </row>
    <row r="74" spans="16:18">
      <c r="P74">
        <v>0</v>
      </c>
      <c r="Q74">
        <v>0</v>
      </c>
      <c r="R74">
        <v>0</v>
      </c>
    </row>
    <row r="75" spans="16:18">
      <c r="P75">
        <v>0</v>
      </c>
      <c r="Q75">
        <v>0</v>
      </c>
      <c r="R75">
        <v>0</v>
      </c>
    </row>
    <row r="76" spans="16:18">
      <c r="P76">
        <v>0</v>
      </c>
      <c r="Q76">
        <v>0</v>
      </c>
      <c r="R76">
        <v>0</v>
      </c>
    </row>
    <row r="77" spans="16:18">
      <c r="P77">
        <v>0</v>
      </c>
      <c r="Q77">
        <v>0</v>
      </c>
      <c r="R77">
        <v>0</v>
      </c>
    </row>
    <row r="78" spans="16:18">
      <c r="P78">
        <v>0</v>
      </c>
      <c r="Q78">
        <v>0</v>
      </c>
      <c r="R78">
        <v>0</v>
      </c>
    </row>
    <row r="79" spans="16:18">
      <c r="P79">
        <v>0</v>
      </c>
      <c r="Q79">
        <v>0</v>
      </c>
      <c r="R79">
        <v>0</v>
      </c>
    </row>
    <row r="80" spans="16:18">
      <c r="P80">
        <v>0</v>
      </c>
      <c r="Q80">
        <v>0</v>
      </c>
      <c r="R80">
        <v>0</v>
      </c>
    </row>
    <row r="81" spans="16:18">
      <c r="P81">
        <v>0</v>
      </c>
      <c r="Q81">
        <v>0</v>
      </c>
      <c r="R81">
        <v>0</v>
      </c>
    </row>
    <row r="82" spans="16:18">
      <c r="P82">
        <v>0</v>
      </c>
      <c r="Q82">
        <v>0</v>
      </c>
      <c r="R82">
        <v>0</v>
      </c>
    </row>
    <row r="83" spans="16:18">
      <c r="P83">
        <v>0</v>
      </c>
      <c r="Q83">
        <v>0</v>
      </c>
      <c r="R83">
        <v>0</v>
      </c>
    </row>
    <row r="84" spans="16:18">
      <c r="P84">
        <v>0</v>
      </c>
      <c r="Q84">
        <v>0</v>
      </c>
      <c r="R84">
        <v>0</v>
      </c>
    </row>
    <row r="85" spans="16:18">
      <c r="P85">
        <v>0</v>
      </c>
      <c r="Q85">
        <v>0</v>
      </c>
      <c r="R85">
        <v>0</v>
      </c>
    </row>
    <row r="86" spans="16:18">
      <c r="P86">
        <v>0</v>
      </c>
      <c r="Q86">
        <v>0</v>
      </c>
      <c r="R86">
        <v>0</v>
      </c>
    </row>
    <row r="87" spans="16:18">
      <c r="P87">
        <v>0</v>
      </c>
      <c r="Q87">
        <v>0</v>
      </c>
      <c r="R87">
        <v>0</v>
      </c>
    </row>
    <row r="88" spans="16:18">
      <c r="P88">
        <v>0</v>
      </c>
      <c r="Q88">
        <v>0</v>
      </c>
      <c r="R88">
        <v>0</v>
      </c>
    </row>
    <row r="89" spans="16:18">
      <c r="P89">
        <v>0</v>
      </c>
      <c r="Q89">
        <v>0</v>
      </c>
      <c r="R89">
        <v>0</v>
      </c>
    </row>
    <row r="90" spans="16:18">
      <c r="P90">
        <v>0</v>
      </c>
      <c r="Q90">
        <v>0</v>
      </c>
      <c r="R90">
        <v>0</v>
      </c>
    </row>
    <row r="91" spans="16:18">
      <c r="P91">
        <v>0</v>
      </c>
      <c r="Q91">
        <v>0</v>
      </c>
      <c r="R91">
        <v>0</v>
      </c>
    </row>
    <row r="92" spans="16:18">
      <c r="P92">
        <v>0</v>
      </c>
      <c r="Q92">
        <v>0</v>
      </c>
      <c r="R92">
        <v>0</v>
      </c>
    </row>
    <row r="93" spans="16:18">
      <c r="P93">
        <v>0</v>
      </c>
      <c r="Q93">
        <v>0</v>
      </c>
      <c r="R93">
        <v>0</v>
      </c>
    </row>
    <row r="94" spans="16:18">
      <c r="P94">
        <v>0</v>
      </c>
      <c r="Q94">
        <v>0</v>
      </c>
      <c r="R94">
        <v>0</v>
      </c>
    </row>
    <row r="95" spans="16:18">
      <c r="P95">
        <v>0</v>
      </c>
      <c r="Q95">
        <v>0</v>
      </c>
      <c r="R95">
        <v>0</v>
      </c>
    </row>
    <row r="96" spans="16:18">
      <c r="P96">
        <v>0</v>
      </c>
      <c r="Q96">
        <v>0</v>
      </c>
      <c r="R96">
        <v>0</v>
      </c>
    </row>
    <row r="97" spans="16:18">
      <c r="P97">
        <v>0</v>
      </c>
      <c r="Q97">
        <v>0</v>
      </c>
      <c r="R97">
        <v>0</v>
      </c>
    </row>
    <row r="98" spans="16:18">
      <c r="P98">
        <v>0</v>
      </c>
      <c r="Q98">
        <v>0</v>
      </c>
      <c r="R98">
        <v>0</v>
      </c>
    </row>
    <row r="99" spans="16:18">
      <c r="P99">
        <v>0</v>
      </c>
      <c r="Q99">
        <v>0</v>
      </c>
      <c r="R99">
        <v>0</v>
      </c>
    </row>
    <row r="100" spans="16:18">
      <c r="P100">
        <v>0</v>
      </c>
      <c r="Q100">
        <v>0</v>
      </c>
      <c r="R100">
        <v>0</v>
      </c>
    </row>
    <row r="101" spans="16:18">
      <c r="P101">
        <v>0</v>
      </c>
      <c r="Q101">
        <v>0</v>
      </c>
      <c r="R101">
        <v>0</v>
      </c>
    </row>
    <row r="102" spans="16:18">
      <c r="P102">
        <v>0</v>
      </c>
      <c r="Q102">
        <v>0</v>
      </c>
      <c r="R102">
        <v>0</v>
      </c>
    </row>
    <row r="103" spans="16:18">
      <c r="P103">
        <v>0</v>
      </c>
      <c r="Q103">
        <v>0</v>
      </c>
      <c r="R103">
        <v>0</v>
      </c>
    </row>
    <row r="104" spans="16:18">
      <c r="P104">
        <v>0</v>
      </c>
      <c r="Q104">
        <v>0</v>
      </c>
      <c r="R104">
        <v>0</v>
      </c>
    </row>
    <row r="105" spans="16:18">
      <c r="P105">
        <v>0</v>
      </c>
      <c r="Q105">
        <v>0</v>
      </c>
      <c r="R105">
        <v>0</v>
      </c>
    </row>
    <row r="106" spans="16:18">
      <c r="P106">
        <v>0</v>
      </c>
      <c r="Q106">
        <v>0</v>
      </c>
      <c r="R106">
        <v>0</v>
      </c>
    </row>
    <row r="107" spans="16:18">
      <c r="P107">
        <v>0</v>
      </c>
      <c r="Q107">
        <v>0</v>
      </c>
      <c r="R107">
        <v>0</v>
      </c>
    </row>
    <row r="108" spans="16:18">
      <c r="P108">
        <v>0</v>
      </c>
      <c r="Q108">
        <v>0</v>
      </c>
      <c r="R108">
        <v>0</v>
      </c>
    </row>
    <row r="109" spans="16:18">
      <c r="P109">
        <v>0</v>
      </c>
      <c r="Q109">
        <v>0</v>
      </c>
      <c r="R109">
        <v>0</v>
      </c>
    </row>
    <row r="110" spans="16:18">
      <c r="P110">
        <v>0</v>
      </c>
      <c r="Q110">
        <v>0</v>
      </c>
      <c r="R110">
        <v>0</v>
      </c>
    </row>
    <row r="111" spans="16:18">
      <c r="P111">
        <v>0</v>
      </c>
      <c r="Q111">
        <v>0</v>
      </c>
      <c r="R111">
        <v>0</v>
      </c>
    </row>
    <row r="112" spans="16:18">
      <c r="P112">
        <v>0</v>
      </c>
      <c r="Q112">
        <v>0</v>
      </c>
      <c r="R112">
        <v>0</v>
      </c>
    </row>
    <row r="113" spans="16:18">
      <c r="P113">
        <v>0</v>
      </c>
      <c r="Q113">
        <v>0</v>
      </c>
      <c r="R113">
        <v>0</v>
      </c>
    </row>
    <row r="114" spans="16:18">
      <c r="P114">
        <v>0</v>
      </c>
      <c r="Q114">
        <v>0</v>
      </c>
      <c r="R114">
        <v>0</v>
      </c>
    </row>
    <row r="115" spans="16:18">
      <c r="P115">
        <v>0</v>
      </c>
      <c r="Q115">
        <v>0</v>
      </c>
      <c r="R115">
        <v>0</v>
      </c>
    </row>
    <row r="116" spans="16:18">
      <c r="P116">
        <v>0</v>
      </c>
      <c r="Q116">
        <v>0</v>
      </c>
      <c r="R116">
        <v>0</v>
      </c>
    </row>
    <row r="117" spans="16:18">
      <c r="P117">
        <v>0</v>
      </c>
      <c r="Q117">
        <v>0</v>
      </c>
      <c r="R117">
        <v>0</v>
      </c>
    </row>
    <row r="118" spans="16:18">
      <c r="P118">
        <v>0</v>
      </c>
      <c r="Q118">
        <v>0</v>
      </c>
      <c r="R118">
        <v>0</v>
      </c>
    </row>
    <row r="119" spans="16:18">
      <c r="P119">
        <v>0</v>
      </c>
      <c r="Q119">
        <v>0</v>
      </c>
      <c r="R119">
        <v>0</v>
      </c>
    </row>
    <row r="120" spans="16:18">
      <c r="P120">
        <v>0</v>
      </c>
      <c r="Q120">
        <v>0</v>
      </c>
      <c r="R120">
        <v>0</v>
      </c>
    </row>
    <row r="121" spans="16:18">
      <c r="P121">
        <v>0</v>
      </c>
      <c r="Q121">
        <v>0</v>
      </c>
      <c r="R121">
        <v>0</v>
      </c>
    </row>
    <row r="122" spans="16:18">
      <c r="P122">
        <v>0</v>
      </c>
      <c r="Q122">
        <v>0</v>
      </c>
      <c r="R122">
        <v>0</v>
      </c>
    </row>
    <row r="123" spans="16:18">
      <c r="P123">
        <v>0</v>
      </c>
      <c r="Q123">
        <v>0</v>
      </c>
      <c r="R123">
        <v>0</v>
      </c>
    </row>
    <row r="124" spans="16:18">
      <c r="P124">
        <v>0</v>
      </c>
      <c r="Q124">
        <v>0</v>
      </c>
      <c r="R124">
        <v>0</v>
      </c>
    </row>
    <row r="125" spans="16:18">
      <c r="P125">
        <v>0</v>
      </c>
      <c r="Q125">
        <v>0</v>
      </c>
      <c r="R125">
        <v>0</v>
      </c>
    </row>
    <row r="126" spans="16:18">
      <c r="P126">
        <v>0</v>
      </c>
      <c r="Q126">
        <v>0</v>
      </c>
      <c r="R126">
        <v>0</v>
      </c>
    </row>
    <row r="127" spans="16:18">
      <c r="P127">
        <v>0</v>
      </c>
      <c r="Q127">
        <v>0</v>
      </c>
      <c r="R127">
        <v>0</v>
      </c>
    </row>
    <row r="128" spans="16:18">
      <c r="P128">
        <v>0</v>
      </c>
      <c r="Q128">
        <v>0</v>
      </c>
      <c r="R128">
        <v>0</v>
      </c>
    </row>
    <row r="129" spans="16:18">
      <c r="P129">
        <v>0</v>
      </c>
      <c r="Q129">
        <v>0</v>
      </c>
      <c r="R129">
        <v>0</v>
      </c>
    </row>
    <row r="130" spans="16:18">
      <c r="P130">
        <v>0</v>
      </c>
      <c r="Q130">
        <v>0</v>
      </c>
      <c r="R130">
        <v>0</v>
      </c>
    </row>
    <row r="131" spans="16:18">
      <c r="P131">
        <v>0</v>
      </c>
      <c r="Q131">
        <v>0</v>
      </c>
      <c r="R131">
        <v>0</v>
      </c>
    </row>
    <row r="132" spans="16:18">
      <c r="P132">
        <v>0</v>
      </c>
      <c r="Q132">
        <v>0</v>
      </c>
      <c r="R132">
        <v>0</v>
      </c>
    </row>
    <row r="133" spans="16:18">
      <c r="P133">
        <v>0</v>
      </c>
      <c r="Q133">
        <v>0</v>
      </c>
      <c r="R133">
        <v>0</v>
      </c>
    </row>
    <row r="134" spans="16:18">
      <c r="P134">
        <v>0</v>
      </c>
      <c r="Q134">
        <v>0</v>
      </c>
      <c r="R134">
        <v>0</v>
      </c>
    </row>
    <row r="135" spans="16:18">
      <c r="P135">
        <v>0</v>
      </c>
      <c r="Q135">
        <v>0</v>
      </c>
      <c r="R135">
        <v>0</v>
      </c>
    </row>
    <row r="136" spans="16:18">
      <c r="P136">
        <v>0</v>
      </c>
      <c r="Q136">
        <v>0</v>
      </c>
      <c r="R136">
        <v>0</v>
      </c>
    </row>
    <row r="137" spans="16:18">
      <c r="P137">
        <v>0</v>
      </c>
      <c r="Q137">
        <v>0</v>
      </c>
      <c r="R137">
        <v>0</v>
      </c>
    </row>
    <row r="138" spans="16:18">
      <c r="P138">
        <v>0</v>
      </c>
      <c r="Q138">
        <v>0</v>
      </c>
      <c r="R138">
        <v>0</v>
      </c>
    </row>
    <row r="139" spans="16:18">
      <c r="P139">
        <v>0</v>
      </c>
      <c r="Q139">
        <v>0</v>
      </c>
      <c r="R139">
        <v>0</v>
      </c>
    </row>
    <row r="140" spans="16:18">
      <c r="P140">
        <v>0</v>
      </c>
      <c r="Q140">
        <v>0</v>
      </c>
      <c r="R140">
        <v>0</v>
      </c>
    </row>
    <row r="141" spans="16:18">
      <c r="P141">
        <v>0</v>
      </c>
      <c r="Q141">
        <v>0</v>
      </c>
      <c r="R141">
        <v>0</v>
      </c>
    </row>
    <row r="142" spans="16:18">
      <c r="P142">
        <v>0</v>
      </c>
      <c r="Q142">
        <v>0</v>
      </c>
      <c r="R142">
        <v>0</v>
      </c>
    </row>
    <row r="143" spans="16:18">
      <c r="P143">
        <v>0</v>
      </c>
      <c r="Q143">
        <v>0</v>
      </c>
      <c r="R143">
        <v>0</v>
      </c>
    </row>
    <row r="144" spans="16:18">
      <c r="P144">
        <v>0</v>
      </c>
      <c r="Q144">
        <v>0</v>
      </c>
      <c r="R144">
        <v>0</v>
      </c>
    </row>
    <row r="145" spans="16:18">
      <c r="P145">
        <v>0</v>
      </c>
      <c r="Q145">
        <v>0</v>
      </c>
      <c r="R145">
        <v>0</v>
      </c>
    </row>
    <row r="146" spans="16:18">
      <c r="P146">
        <v>0</v>
      </c>
      <c r="Q146">
        <v>0</v>
      </c>
      <c r="R146">
        <v>0</v>
      </c>
    </row>
    <row r="147" spans="16:18">
      <c r="P147">
        <v>0</v>
      </c>
      <c r="Q147">
        <v>0</v>
      </c>
      <c r="R147">
        <v>0</v>
      </c>
    </row>
    <row r="148" spans="16:18">
      <c r="P148">
        <v>0</v>
      </c>
      <c r="Q148">
        <v>0</v>
      </c>
      <c r="R148">
        <v>0</v>
      </c>
    </row>
    <row r="149" spans="16:18">
      <c r="P149">
        <v>0</v>
      </c>
      <c r="Q149">
        <v>0</v>
      </c>
      <c r="R149">
        <v>0</v>
      </c>
    </row>
    <row r="150" spans="16:18">
      <c r="P150">
        <v>0</v>
      </c>
      <c r="Q150">
        <v>0</v>
      </c>
      <c r="R150">
        <v>0</v>
      </c>
    </row>
    <row r="151" spans="16:18">
      <c r="P151">
        <v>0</v>
      </c>
      <c r="Q151">
        <v>0</v>
      </c>
      <c r="R151">
        <v>0</v>
      </c>
    </row>
    <row r="152" spans="16:18">
      <c r="P152">
        <v>0</v>
      </c>
      <c r="Q152">
        <v>0</v>
      </c>
      <c r="R152">
        <v>0</v>
      </c>
    </row>
    <row r="153" spans="16:18">
      <c r="P153">
        <v>0</v>
      </c>
      <c r="Q153">
        <v>0</v>
      </c>
      <c r="R153">
        <v>0</v>
      </c>
    </row>
    <row r="154" spans="16:18">
      <c r="P154">
        <v>0</v>
      </c>
      <c r="Q154">
        <v>0</v>
      </c>
      <c r="R154">
        <v>0</v>
      </c>
    </row>
    <row r="155" spans="16:18">
      <c r="P155">
        <v>0</v>
      </c>
      <c r="Q155">
        <v>0</v>
      </c>
      <c r="R155">
        <v>0</v>
      </c>
    </row>
    <row r="156" spans="16:18">
      <c r="P156">
        <v>0</v>
      </c>
      <c r="Q156">
        <v>0</v>
      </c>
      <c r="R156">
        <v>0</v>
      </c>
    </row>
    <row r="157" spans="16:18">
      <c r="P157">
        <v>0</v>
      </c>
      <c r="Q157">
        <v>0</v>
      </c>
      <c r="R157">
        <v>0</v>
      </c>
    </row>
    <row r="158" spans="16:18">
      <c r="P158">
        <v>0</v>
      </c>
      <c r="Q158">
        <v>0</v>
      </c>
      <c r="R158">
        <v>0</v>
      </c>
    </row>
    <row r="159" spans="16:18">
      <c r="P159">
        <v>0</v>
      </c>
      <c r="Q159">
        <v>0</v>
      </c>
      <c r="R159">
        <v>0</v>
      </c>
    </row>
    <row r="160" spans="16:18">
      <c r="P160">
        <v>0</v>
      </c>
      <c r="Q160">
        <v>0</v>
      </c>
      <c r="R160">
        <v>0</v>
      </c>
    </row>
    <row r="161" spans="16:18">
      <c r="P161">
        <v>0</v>
      </c>
      <c r="Q161">
        <v>0</v>
      </c>
      <c r="R161">
        <v>0</v>
      </c>
    </row>
  </sheetData>
  <mergeCells count="23">
    <mergeCell ref="A2:F2"/>
    <mergeCell ref="A3:E3"/>
    <mergeCell ref="F3:F46"/>
    <mergeCell ref="A5:A7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51:F51"/>
    <mergeCell ref="A52:F52"/>
    <mergeCell ref="A44:A46"/>
    <mergeCell ref="A47:F47"/>
    <mergeCell ref="A48:F48"/>
    <mergeCell ref="A49:F49"/>
    <mergeCell ref="A50:F50"/>
  </mergeCells>
  <pageMargins left="0.25" right="0.25" top="0.75" bottom="0.75" header="0.3" footer="0.3"/>
  <pageSetup paperSize="9" scale="9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1"/>
  <sheetViews>
    <sheetView topLeftCell="A25" zoomScaleNormal="100" workbookViewId="0">
      <selection activeCell="A46" sqref="A46:F46"/>
    </sheetView>
  </sheetViews>
  <sheetFormatPr defaultRowHeight="12.75"/>
  <cols>
    <col min="1" max="1" width="10" customWidth="1"/>
    <col min="2" max="2" width="8.1640625" customWidth="1"/>
    <col min="3" max="5" width="10.1640625" customWidth="1"/>
    <col min="6" max="6" width="74.33203125" customWidth="1"/>
    <col min="8" max="10" width="0" hidden="1" customWidth="1"/>
    <col min="11" max="11" width="8.83203125" customWidth="1"/>
    <col min="12" max="12" width="1.5" customWidth="1"/>
    <col min="13" max="14" width="8.83203125" hidden="1" customWidth="1"/>
    <col min="15" max="15" width="2.5" hidden="1" customWidth="1"/>
    <col min="16" max="19" width="8.83203125" hidden="1" customWidth="1"/>
  </cols>
  <sheetData>
    <row r="1" spans="1:19" ht="34.9" customHeight="1">
      <c r="B1" s="44"/>
      <c r="C1" s="44"/>
      <c r="D1" s="44"/>
      <c r="E1" s="44"/>
      <c r="F1" s="110" t="s">
        <v>146</v>
      </c>
    </row>
    <row r="2" spans="1:19" ht="37.5" customHeight="1">
      <c r="A2" s="181" t="s">
        <v>81</v>
      </c>
      <c r="B2" s="181"/>
      <c r="C2" s="181"/>
      <c r="D2" s="181"/>
      <c r="E2" s="181"/>
      <c r="F2" s="181"/>
      <c r="O2">
        <f>data!B3</f>
        <v>3.4208000000000003</v>
      </c>
    </row>
    <row r="3" spans="1:19" ht="21" customHeight="1">
      <c r="A3" s="247" t="s">
        <v>82</v>
      </c>
      <c r="B3" s="248"/>
      <c r="C3" s="248"/>
      <c r="D3" s="248"/>
      <c r="E3" s="248"/>
      <c r="F3" s="248"/>
    </row>
    <row r="4" spans="1:19" ht="31.15" customHeight="1">
      <c r="A4" s="20" t="s">
        <v>45</v>
      </c>
      <c r="B4" s="21" t="s">
        <v>46</v>
      </c>
      <c r="C4" s="21" t="s">
        <v>47</v>
      </c>
      <c r="D4" s="21" t="s">
        <v>48</v>
      </c>
      <c r="E4" s="21" t="s">
        <v>49</v>
      </c>
      <c r="F4" s="31"/>
    </row>
    <row r="5" spans="1:19" ht="11.25" customHeight="1">
      <c r="A5" s="89"/>
      <c r="B5" s="23">
        <v>5</v>
      </c>
      <c r="C5" s="74">
        <f>ROUNDUP($O$2*Q5,0)*0.6+H5</f>
        <v>1334.4</v>
      </c>
      <c r="D5" s="74">
        <f t="shared" ref="D5:E5" si="0">ROUNDUP($O$2*R5,0)*0.6+I5</f>
        <v>1398.4</v>
      </c>
      <c r="E5" s="74">
        <f t="shared" si="0"/>
        <v>1467.1999999999998</v>
      </c>
      <c r="F5" s="31"/>
      <c r="H5">
        <v>834</v>
      </c>
      <c r="I5">
        <v>874</v>
      </c>
      <c r="J5">
        <v>917</v>
      </c>
      <c r="Q5">
        <v>243.6</v>
      </c>
      <c r="R5">
        <v>255.227</v>
      </c>
      <c r="S5">
        <v>267.995</v>
      </c>
    </row>
    <row r="6" spans="1:19" ht="11.25" customHeight="1">
      <c r="A6" s="85">
        <v>800</v>
      </c>
      <c r="B6" s="23">
        <v>10</v>
      </c>
      <c r="C6" s="74">
        <f t="shared" ref="C6:C43" si="1">ROUNDUP($O$2*Q6,0)*0.6+H6</f>
        <v>1372.8</v>
      </c>
      <c r="D6" s="74">
        <f t="shared" ref="D6:D43" si="2">ROUNDUP($O$2*R6,0)*0.6+I6</f>
        <v>1438.4</v>
      </c>
      <c r="E6" s="74">
        <f t="shared" ref="E6:E43" si="3">ROUNDUP($O$2*S6,0)*0.6+J6</f>
        <v>1510.4</v>
      </c>
      <c r="F6" s="31"/>
      <c r="H6">
        <v>858</v>
      </c>
      <c r="I6">
        <v>899</v>
      </c>
      <c r="J6">
        <v>944</v>
      </c>
      <c r="Q6">
        <v>250.72399999999999</v>
      </c>
      <c r="R6">
        <v>262.67500000000001</v>
      </c>
      <c r="S6">
        <v>275.80399999999997</v>
      </c>
    </row>
    <row r="7" spans="1:19" ht="11.25" customHeight="1">
      <c r="A7" s="90"/>
      <c r="B7" s="23">
        <v>15</v>
      </c>
      <c r="C7" s="74">
        <f t="shared" si="1"/>
        <v>1414.4</v>
      </c>
      <c r="D7" s="74">
        <f t="shared" si="2"/>
        <v>1481.6</v>
      </c>
      <c r="E7" s="74">
        <f t="shared" si="3"/>
        <v>1555.1999999999998</v>
      </c>
      <c r="F7" s="31"/>
      <c r="H7">
        <v>884</v>
      </c>
      <c r="I7">
        <v>926</v>
      </c>
      <c r="J7">
        <v>972</v>
      </c>
      <c r="Q7">
        <v>258.24799999999999</v>
      </c>
      <c r="R7">
        <v>270.54099999999994</v>
      </c>
      <c r="S7">
        <v>284.06899999999996</v>
      </c>
    </row>
    <row r="8" spans="1:19" ht="11.25" customHeight="1">
      <c r="A8" s="89"/>
      <c r="B8" s="23">
        <v>5</v>
      </c>
      <c r="C8" s="74">
        <f t="shared" si="1"/>
        <v>1334.4</v>
      </c>
      <c r="D8" s="74">
        <f t="shared" si="2"/>
        <v>1398.4</v>
      </c>
      <c r="E8" s="74">
        <f t="shared" si="3"/>
        <v>1467.1999999999998</v>
      </c>
      <c r="F8" s="31"/>
      <c r="H8">
        <v>834</v>
      </c>
      <c r="I8">
        <v>874</v>
      </c>
      <c r="J8">
        <v>917</v>
      </c>
      <c r="Q8">
        <v>243.63699999999997</v>
      </c>
      <c r="R8">
        <v>255.227</v>
      </c>
      <c r="S8">
        <v>267.995</v>
      </c>
    </row>
    <row r="9" spans="1:19" ht="11.25" customHeight="1">
      <c r="A9" s="85">
        <v>1000</v>
      </c>
      <c r="B9" s="23">
        <v>10</v>
      </c>
      <c r="C9" s="74">
        <f t="shared" si="1"/>
        <v>1372.8</v>
      </c>
      <c r="D9" s="74">
        <f t="shared" si="2"/>
        <v>1438.4</v>
      </c>
      <c r="E9" s="74">
        <f t="shared" si="3"/>
        <v>1510.4</v>
      </c>
      <c r="F9" s="31"/>
      <c r="H9">
        <v>858</v>
      </c>
      <c r="I9">
        <v>899</v>
      </c>
      <c r="J9">
        <v>944</v>
      </c>
      <c r="Q9">
        <v>250.72399999999999</v>
      </c>
      <c r="R9">
        <v>262.67500000000001</v>
      </c>
      <c r="S9">
        <v>275.80399999999997</v>
      </c>
    </row>
    <row r="10" spans="1:19" ht="11.25" customHeight="1">
      <c r="A10" s="90"/>
      <c r="B10" s="23">
        <v>15</v>
      </c>
      <c r="C10" s="74">
        <f t="shared" si="1"/>
        <v>1414.4</v>
      </c>
      <c r="D10" s="74">
        <f t="shared" si="2"/>
        <v>1481.6</v>
      </c>
      <c r="E10" s="74">
        <f t="shared" si="3"/>
        <v>1555.1999999999998</v>
      </c>
      <c r="F10" s="31"/>
      <c r="H10">
        <v>884</v>
      </c>
      <c r="I10">
        <v>926</v>
      </c>
      <c r="J10">
        <v>972</v>
      </c>
      <c r="Q10">
        <v>258.24799999999999</v>
      </c>
      <c r="R10">
        <v>270.54099999999994</v>
      </c>
      <c r="S10">
        <v>284.06899999999996</v>
      </c>
    </row>
    <row r="11" spans="1:19" ht="11.25" customHeight="1">
      <c r="A11" s="89"/>
      <c r="B11" s="23">
        <v>5</v>
      </c>
      <c r="C11" s="74">
        <f t="shared" si="1"/>
        <v>1403.1999999999998</v>
      </c>
      <c r="D11" s="74">
        <f t="shared" si="2"/>
        <v>1470.4</v>
      </c>
      <c r="E11" s="74">
        <f t="shared" si="3"/>
        <v>1544</v>
      </c>
      <c r="F11" s="31"/>
      <c r="H11">
        <v>877</v>
      </c>
      <c r="I11">
        <v>919</v>
      </c>
      <c r="J11">
        <v>965</v>
      </c>
      <c r="Q11">
        <v>256.29099999999994</v>
      </c>
      <c r="R11">
        <v>268.48899999999998</v>
      </c>
      <c r="S11">
        <v>281.92199999999997</v>
      </c>
    </row>
    <row r="12" spans="1:19" ht="11.25" customHeight="1">
      <c r="A12" s="85">
        <v>1200</v>
      </c>
      <c r="B12" s="23">
        <v>10</v>
      </c>
      <c r="C12" s="74">
        <f t="shared" si="1"/>
        <v>1444.8</v>
      </c>
      <c r="D12" s="74">
        <f t="shared" si="2"/>
        <v>1513.6</v>
      </c>
      <c r="E12" s="74">
        <f t="shared" si="3"/>
        <v>1588.8</v>
      </c>
      <c r="F12" s="31"/>
      <c r="H12">
        <v>903</v>
      </c>
      <c r="I12">
        <v>946</v>
      </c>
      <c r="J12">
        <v>993</v>
      </c>
      <c r="Q12">
        <v>263.75799999999998</v>
      </c>
      <c r="R12">
        <v>276.31700000000001</v>
      </c>
      <c r="S12">
        <v>290.12999999999994</v>
      </c>
    </row>
    <row r="13" spans="1:19" ht="11.25" customHeight="1">
      <c r="A13" s="90"/>
      <c r="B13" s="23">
        <v>15</v>
      </c>
      <c r="C13" s="74">
        <f t="shared" si="1"/>
        <v>1488</v>
      </c>
      <c r="D13" s="74">
        <f t="shared" si="2"/>
        <v>1558.4</v>
      </c>
      <c r="E13" s="74">
        <f t="shared" si="3"/>
        <v>1636.8</v>
      </c>
      <c r="F13" s="31"/>
      <c r="H13">
        <v>930</v>
      </c>
      <c r="I13">
        <v>974</v>
      </c>
      <c r="J13">
        <v>1023</v>
      </c>
      <c r="Q13">
        <v>271.66199999999998</v>
      </c>
      <c r="R13">
        <v>284.601</v>
      </c>
      <c r="S13">
        <v>298.83199999999999</v>
      </c>
    </row>
    <row r="14" spans="1:19" ht="11.25" customHeight="1">
      <c r="A14" s="89"/>
      <c r="B14" s="23">
        <v>5</v>
      </c>
      <c r="C14" s="74">
        <f t="shared" si="1"/>
        <v>1403.1999999999998</v>
      </c>
      <c r="D14" s="74">
        <f t="shared" si="2"/>
        <v>1470.4</v>
      </c>
      <c r="E14" s="74">
        <f t="shared" si="3"/>
        <v>1544</v>
      </c>
      <c r="F14" s="31"/>
      <c r="H14">
        <v>877</v>
      </c>
      <c r="I14">
        <v>919</v>
      </c>
      <c r="J14">
        <v>965</v>
      </c>
      <c r="Q14">
        <v>256.29099999999994</v>
      </c>
      <c r="R14">
        <v>268.48899999999998</v>
      </c>
      <c r="S14">
        <v>281.92199999999997</v>
      </c>
    </row>
    <row r="15" spans="1:19" ht="11.25" customHeight="1">
      <c r="A15" s="85">
        <v>1250</v>
      </c>
      <c r="B15" s="23">
        <v>10</v>
      </c>
      <c r="C15" s="74">
        <f t="shared" si="1"/>
        <v>1444.8</v>
      </c>
      <c r="D15" s="74">
        <f t="shared" si="2"/>
        <v>1513.6</v>
      </c>
      <c r="E15" s="74">
        <f t="shared" si="3"/>
        <v>1588.8</v>
      </c>
      <c r="F15" s="31"/>
      <c r="H15">
        <v>903</v>
      </c>
      <c r="I15">
        <v>946</v>
      </c>
      <c r="J15">
        <v>993</v>
      </c>
      <c r="Q15">
        <v>263.75799999999998</v>
      </c>
      <c r="R15">
        <v>276.31700000000001</v>
      </c>
      <c r="S15">
        <v>290.12999999999994</v>
      </c>
    </row>
    <row r="16" spans="1:19" ht="11.25" customHeight="1">
      <c r="A16" s="90"/>
      <c r="B16" s="23">
        <v>15</v>
      </c>
      <c r="C16" s="74">
        <f t="shared" si="1"/>
        <v>1488</v>
      </c>
      <c r="D16" s="74">
        <f t="shared" si="2"/>
        <v>1558.4</v>
      </c>
      <c r="E16" s="74">
        <f t="shared" si="3"/>
        <v>1636.8</v>
      </c>
      <c r="F16" s="31"/>
      <c r="H16">
        <v>930</v>
      </c>
      <c r="I16">
        <v>974</v>
      </c>
      <c r="J16">
        <v>1023</v>
      </c>
      <c r="Q16">
        <v>271.66199999999998</v>
      </c>
      <c r="R16">
        <v>284.601</v>
      </c>
      <c r="S16">
        <v>298.83199999999999</v>
      </c>
    </row>
    <row r="17" spans="1:19" ht="11.25" customHeight="1">
      <c r="A17" s="89"/>
      <c r="B17" s="23">
        <v>5</v>
      </c>
      <c r="C17" s="122">
        <f t="shared" si="1"/>
        <v>1489.6</v>
      </c>
      <c r="D17" s="122">
        <f t="shared" si="2"/>
        <v>1561.6</v>
      </c>
      <c r="E17" s="122">
        <f t="shared" si="3"/>
        <v>1638.4</v>
      </c>
      <c r="F17" s="31"/>
      <c r="H17">
        <v>931</v>
      </c>
      <c r="I17">
        <v>976</v>
      </c>
      <c r="J17">
        <v>1024</v>
      </c>
      <c r="Q17">
        <v>272.11799999999999</v>
      </c>
      <c r="R17">
        <v>285.07599999999996</v>
      </c>
      <c r="S17">
        <v>299.32599999999996</v>
      </c>
    </row>
    <row r="18" spans="1:19" ht="11.25" customHeight="1">
      <c r="A18" s="85">
        <v>1500</v>
      </c>
      <c r="B18" s="23">
        <v>10</v>
      </c>
      <c r="C18" s="122">
        <v>1532.8</v>
      </c>
      <c r="D18" s="122">
        <v>1606.4</v>
      </c>
      <c r="E18" s="122">
        <v>1686.4</v>
      </c>
      <c r="F18" s="31"/>
      <c r="H18">
        <v>931</v>
      </c>
      <c r="I18">
        <v>976</v>
      </c>
      <c r="J18">
        <v>1024</v>
      </c>
      <c r="Q18">
        <v>272.11799999999999</v>
      </c>
      <c r="R18">
        <v>285.07599999999996</v>
      </c>
      <c r="S18">
        <v>299.32599999999996</v>
      </c>
    </row>
    <row r="19" spans="1:19" ht="11.25" customHeight="1">
      <c r="A19" s="90"/>
      <c r="B19" s="23">
        <v>15</v>
      </c>
      <c r="C19" s="122">
        <f t="shared" si="1"/>
        <v>1579.1999999999998</v>
      </c>
      <c r="D19" s="122">
        <f t="shared" si="2"/>
        <v>1654.4</v>
      </c>
      <c r="E19" s="122">
        <f t="shared" si="3"/>
        <v>1737.6</v>
      </c>
      <c r="F19" s="31"/>
      <c r="H19">
        <v>987</v>
      </c>
      <c r="I19">
        <v>1034</v>
      </c>
      <c r="J19">
        <v>1086</v>
      </c>
      <c r="Q19">
        <v>288.43899999999996</v>
      </c>
      <c r="R19">
        <v>302.17599999999999</v>
      </c>
      <c r="S19">
        <v>317.28100000000001</v>
      </c>
    </row>
    <row r="20" spans="1:19" ht="11.25" customHeight="1">
      <c r="A20" s="89"/>
      <c r="B20" s="23">
        <v>5</v>
      </c>
      <c r="C20" s="74">
        <f t="shared" si="1"/>
        <v>1489.6</v>
      </c>
      <c r="D20" s="74">
        <f t="shared" si="2"/>
        <v>1561.6</v>
      </c>
      <c r="E20" s="74">
        <f t="shared" si="3"/>
        <v>1638.4</v>
      </c>
      <c r="F20" s="31"/>
      <c r="H20">
        <v>931</v>
      </c>
      <c r="I20">
        <v>976</v>
      </c>
      <c r="J20">
        <v>1024</v>
      </c>
      <c r="Q20">
        <v>272.11799999999999</v>
      </c>
      <c r="R20">
        <v>285.07599999999996</v>
      </c>
      <c r="S20">
        <v>299.32599999999996</v>
      </c>
    </row>
    <row r="21" spans="1:19" ht="11.25" customHeight="1">
      <c r="A21" s="85">
        <v>1600</v>
      </c>
      <c r="B21" s="23">
        <v>10</v>
      </c>
      <c r="C21" s="74">
        <f t="shared" si="1"/>
        <v>1532.8</v>
      </c>
      <c r="D21" s="74">
        <f t="shared" si="2"/>
        <v>1606.4</v>
      </c>
      <c r="E21" s="74">
        <f t="shared" si="3"/>
        <v>1686.4</v>
      </c>
      <c r="F21" s="31"/>
      <c r="H21">
        <v>958</v>
      </c>
      <c r="I21">
        <v>1004</v>
      </c>
      <c r="J21">
        <v>1054</v>
      </c>
      <c r="Q21">
        <v>280.04099999999994</v>
      </c>
      <c r="R21">
        <v>293.37899999999996</v>
      </c>
      <c r="S21">
        <v>308.04699999999997</v>
      </c>
    </row>
    <row r="22" spans="1:19" ht="11.25" customHeight="1">
      <c r="A22" s="90"/>
      <c r="B22" s="23">
        <v>15</v>
      </c>
      <c r="C22" s="74">
        <f t="shared" si="1"/>
        <v>1579.1999999999998</v>
      </c>
      <c r="D22" s="74">
        <f t="shared" si="2"/>
        <v>1654.4</v>
      </c>
      <c r="E22" s="74">
        <f t="shared" si="3"/>
        <v>1737.6</v>
      </c>
      <c r="F22" s="31"/>
      <c r="H22">
        <v>987</v>
      </c>
      <c r="I22">
        <v>1034</v>
      </c>
      <c r="J22">
        <v>1086</v>
      </c>
      <c r="Q22">
        <v>288.43899999999996</v>
      </c>
      <c r="R22">
        <v>302.17599999999999</v>
      </c>
      <c r="S22">
        <v>317.28100000000001</v>
      </c>
    </row>
    <row r="23" spans="1:19" ht="11.25" customHeight="1">
      <c r="A23" s="89"/>
      <c r="B23" s="23">
        <v>5</v>
      </c>
      <c r="C23" s="74">
        <f t="shared" si="1"/>
        <v>1664</v>
      </c>
      <c r="D23" s="74">
        <f t="shared" si="2"/>
        <v>1742.4</v>
      </c>
      <c r="E23" s="74">
        <f t="shared" si="3"/>
        <v>1830.4</v>
      </c>
      <c r="F23" s="31"/>
      <c r="H23">
        <v>1040</v>
      </c>
      <c r="I23">
        <v>1089</v>
      </c>
      <c r="J23">
        <v>1144</v>
      </c>
      <c r="Q23">
        <v>303.75299999999999</v>
      </c>
      <c r="R23">
        <v>318.21199999999999</v>
      </c>
      <c r="S23">
        <v>334.13400000000001</v>
      </c>
    </row>
    <row r="24" spans="1:19" ht="11.25" customHeight="1">
      <c r="A24" s="85">
        <v>2000</v>
      </c>
      <c r="B24" s="23">
        <v>10</v>
      </c>
      <c r="C24" s="74">
        <f t="shared" si="1"/>
        <v>1712</v>
      </c>
      <c r="D24" s="74">
        <f t="shared" si="2"/>
        <v>1793.6</v>
      </c>
      <c r="E24" s="74">
        <f t="shared" si="3"/>
        <v>1883.1999999999998</v>
      </c>
      <c r="F24" s="31"/>
      <c r="H24">
        <v>1070</v>
      </c>
      <c r="I24">
        <v>1121</v>
      </c>
      <c r="J24">
        <v>1177</v>
      </c>
      <c r="Q24">
        <v>312.60699999999997</v>
      </c>
      <c r="R24">
        <v>327.48400000000004</v>
      </c>
      <c r="S24">
        <v>343.86199999999997</v>
      </c>
    </row>
    <row r="25" spans="1:19" ht="11.25" customHeight="1">
      <c r="A25" s="90"/>
      <c r="B25" s="23">
        <v>15</v>
      </c>
      <c r="C25" s="74">
        <f t="shared" si="1"/>
        <v>1763.1999999999998</v>
      </c>
      <c r="D25" s="74">
        <f t="shared" si="2"/>
        <v>1846.4</v>
      </c>
      <c r="E25" s="74">
        <f t="shared" si="3"/>
        <v>1939.1999999999998</v>
      </c>
      <c r="F25" s="31"/>
      <c r="H25">
        <v>1102</v>
      </c>
      <c r="I25">
        <v>1154</v>
      </c>
      <c r="J25">
        <v>1212</v>
      </c>
      <c r="Q25">
        <v>321.97399999999999</v>
      </c>
      <c r="R25">
        <v>337.30699999999996</v>
      </c>
      <c r="S25">
        <v>354.17899999999997</v>
      </c>
    </row>
    <row r="26" spans="1:19" ht="11.25" customHeight="1">
      <c r="A26" s="89"/>
      <c r="B26" s="23">
        <v>5</v>
      </c>
      <c r="C26" s="74">
        <f t="shared" si="1"/>
        <v>1862.4</v>
      </c>
      <c r="D26" s="74">
        <f t="shared" si="2"/>
        <v>1950.4</v>
      </c>
      <c r="E26" s="74">
        <f t="shared" si="3"/>
        <v>2048</v>
      </c>
      <c r="F26" s="31"/>
      <c r="H26">
        <v>1164</v>
      </c>
      <c r="I26">
        <v>1219</v>
      </c>
      <c r="J26">
        <v>1280</v>
      </c>
      <c r="Q26">
        <v>340.13799999999998</v>
      </c>
      <c r="R26">
        <v>356.34500000000003</v>
      </c>
      <c r="S26">
        <v>374.14799999999997</v>
      </c>
    </row>
    <row r="27" spans="1:19" ht="11.25" customHeight="1">
      <c r="A27" s="85">
        <v>2500</v>
      </c>
      <c r="B27" s="23">
        <v>10</v>
      </c>
      <c r="C27" s="74">
        <f t="shared" si="1"/>
        <v>1916.8</v>
      </c>
      <c r="D27" s="74">
        <f t="shared" si="2"/>
        <v>2008</v>
      </c>
      <c r="E27" s="74">
        <f t="shared" si="3"/>
        <v>2108.8000000000002</v>
      </c>
      <c r="F27" s="31"/>
      <c r="H27">
        <v>1198</v>
      </c>
      <c r="I27">
        <v>1255</v>
      </c>
      <c r="J27">
        <v>1318</v>
      </c>
      <c r="Q27">
        <v>350.03699999999998</v>
      </c>
      <c r="R27">
        <v>366.71899999999994</v>
      </c>
      <c r="S27">
        <v>385.05399999999997</v>
      </c>
    </row>
    <row r="28" spans="1:19" ht="11.25" customHeight="1">
      <c r="A28" s="90"/>
      <c r="B28" s="23">
        <v>15</v>
      </c>
      <c r="C28" s="74">
        <f t="shared" si="1"/>
        <v>1974.4</v>
      </c>
      <c r="D28" s="74">
        <f t="shared" si="2"/>
        <v>2068.8000000000002</v>
      </c>
      <c r="E28" s="74">
        <f t="shared" si="3"/>
        <v>2171.1999999999998</v>
      </c>
      <c r="F28" s="31"/>
      <c r="H28">
        <v>1234</v>
      </c>
      <c r="I28">
        <v>1293</v>
      </c>
      <c r="J28">
        <v>1357</v>
      </c>
      <c r="Q28">
        <v>360.54399999999998</v>
      </c>
      <c r="R28">
        <v>377.72</v>
      </c>
      <c r="S28">
        <v>396.60599999999999</v>
      </c>
    </row>
    <row r="29" spans="1:19" ht="11.25" customHeight="1">
      <c r="A29" s="89"/>
      <c r="B29" s="23">
        <v>5</v>
      </c>
      <c r="C29" s="74">
        <f t="shared" si="1"/>
        <v>2040</v>
      </c>
      <c r="D29" s="74">
        <f t="shared" si="2"/>
        <v>2136</v>
      </c>
      <c r="E29" s="74">
        <f t="shared" si="3"/>
        <v>2243.1999999999998</v>
      </c>
      <c r="F29" s="31"/>
      <c r="H29">
        <v>1275</v>
      </c>
      <c r="I29">
        <v>1335</v>
      </c>
      <c r="J29">
        <v>1402</v>
      </c>
      <c r="Q29">
        <v>372.45699999999999</v>
      </c>
      <c r="R29">
        <v>390.20299999999997</v>
      </c>
      <c r="S29">
        <v>409.69699999999995</v>
      </c>
    </row>
    <row r="30" spans="1:19" ht="11.25" customHeight="1">
      <c r="A30" s="85">
        <v>3000</v>
      </c>
      <c r="B30" s="23">
        <v>10</v>
      </c>
      <c r="C30" s="74">
        <f t="shared" si="1"/>
        <v>2099.1999999999998</v>
      </c>
      <c r="D30" s="74">
        <f t="shared" si="2"/>
        <v>2198.4</v>
      </c>
      <c r="E30" s="74">
        <f t="shared" si="3"/>
        <v>2308.8000000000002</v>
      </c>
      <c r="F30" s="31"/>
      <c r="H30">
        <v>1312</v>
      </c>
      <c r="I30">
        <v>1374</v>
      </c>
      <c r="J30">
        <v>1443</v>
      </c>
      <c r="Q30">
        <v>383.30599999999998</v>
      </c>
      <c r="R30">
        <v>401.565</v>
      </c>
      <c r="S30">
        <v>421.62899999999996</v>
      </c>
    </row>
    <row r="31" spans="1:19" ht="11.25" customHeight="1">
      <c r="A31" s="90"/>
      <c r="B31" s="23">
        <v>15</v>
      </c>
      <c r="C31" s="74">
        <f t="shared" si="1"/>
        <v>2161.6</v>
      </c>
      <c r="D31" s="74">
        <f t="shared" si="2"/>
        <v>2264</v>
      </c>
      <c r="E31" s="74">
        <f t="shared" si="3"/>
        <v>2377.6</v>
      </c>
      <c r="F31" s="31"/>
      <c r="H31">
        <v>1351</v>
      </c>
      <c r="I31">
        <v>1415</v>
      </c>
      <c r="J31">
        <v>1486</v>
      </c>
      <c r="Q31">
        <v>394.80099999999999</v>
      </c>
      <c r="R31">
        <v>413.61099999999999</v>
      </c>
      <c r="S31">
        <v>434.28299999999996</v>
      </c>
    </row>
    <row r="32" spans="1:19" ht="11.25" customHeight="1">
      <c r="A32" s="89"/>
      <c r="B32" s="23">
        <v>5</v>
      </c>
      <c r="C32" s="74">
        <f t="shared" si="1"/>
        <v>1972.8</v>
      </c>
      <c r="D32" s="74">
        <f t="shared" si="2"/>
        <v>2065.6</v>
      </c>
      <c r="E32" s="74">
        <f t="shared" si="3"/>
        <v>2169.6</v>
      </c>
      <c r="F32" s="31"/>
      <c r="H32">
        <v>1233</v>
      </c>
      <c r="I32">
        <v>1291</v>
      </c>
      <c r="J32">
        <v>1356</v>
      </c>
      <c r="Q32">
        <v>360.202</v>
      </c>
      <c r="R32">
        <v>377.35899999999998</v>
      </c>
      <c r="S32">
        <v>396.22599999999994</v>
      </c>
    </row>
    <row r="33" spans="1:19" ht="11.25" customHeight="1">
      <c r="A33" s="85">
        <v>3200</v>
      </c>
      <c r="B33" s="23">
        <v>10</v>
      </c>
      <c r="C33" s="74">
        <f t="shared" si="1"/>
        <v>2030.4</v>
      </c>
      <c r="D33" s="74">
        <f t="shared" si="2"/>
        <v>2126.4</v>
      </c>
      <c r="E33" s="74">
        <f t="shared" si="3"/>
        <v>2232</v>
      </c>
      <c r="F33" s="31"/>
      <c r="H33">
        <v>1269</v>
      </c>
      <c r="I33">
        <v>1329</v>
      </c>
      <c r="J33">
        <v>1395</v>
      </c>
      <c r="Q33">
        <v>370.69</v>
      </c>
      <c r="R33">
        <v>388.34099999999995</v>
      </c>
      <c r="S33">
        <v>407.75900000000001</v>
      </c>
    </row>
    <row r="34" spans="1:19" ht="11.25" customHeight="1">
      <c r="A34" s="90"/>
      <c r="B34" s="23">
        <v>15</v>
      </c>
      <c r="C34" s="74">
        <f t="shared" si="1"/>
        <v>2091.1999999999998</v>
      </c>
      <c r="D34" s="74">
        <f t="shared" si="2"/>
        <v>2190.4</v>
      </c>
      <c r="E34" s="74">
        <f t="shared" si="3"/>
        <v>2299.1999999999998</v>
      </c>
      <c r="F34" s="31"/>
      <c r="H34">
        <v>1307</v>
      </c>
      <c r="I34">
        <v>1369</v>
      </c>
      <c r="J34">
        <v>1437</v>
      </c>
      <c r="Q34">
        <v>381.82400000000001</v>
      </c>
      <c r="R34">
        <v>400.00700000000001</v>
      </c>
      <c r="S34">
        <v>419.995</v>
      </c>
    </row>
    <row r="35" spans="1:19" ht="11.25" customHeight="1">
      <c r="A35" s="89"/>
      <c r="B35" s="23">
        <v>5</v>
      </c>
      <c r="C35" s="74">
        <f t="shared" si="1"/>
        <v>2304</v>
      </c>
      <c r="D35" s="74">
        <f t="shared" si="2"/>
        <v>2414.4</v>
      </c>
      <c r="E35" s="74">
        <f t="shared" si="3"/>
        <v>2534.4</v>
      </c>
      <c r="F35" s="31"/>
      <c r="H35">
        <v>1440</v>
      </c>
      <c r="I35">
        <v>1509</v>
      </c>
      <c r="J35">
        <v>1584</v>
      </c>
      <c r="Q35">
        <v>420.81199999999995</v>
      </c>
      <c r="R35">
        <v>440.83800000000002</v>
      </c>
      <c r="S35">
        <v>462.87799999999999</v>
      </c>
    </row>
    <row r="36" spans="1:19" ht="11.25" customHeight="1">
      <c r="A36" s="85">
        <v>3500</v>
      </c>
      <c r="B36" s="23">
        <v>10</v>
      </c>
      <c r="C36" s="74">
        <f t="shared" si="1"/>
        <v>2371.1999999999998</v>
      </c>
      <c r="D36" s="74">
        <f t="shared" si="2"/>
        <v>2483.1999999999998</v>
      </c>
      <c r="E36" s="74">
        <f t="shared" si="3"/>
        <v>2608</v>
      </c>
      <c r="F36" s="31"/>
      <c r="H36">
        <v>1482</v>
      </c>
      <c r="I36">
        <v>1552</v>
      </c>
      <c r="J36">
        <v>1630</v>
      </c>
      <c r="Q36">
        <v>433.06700000000001</v>
      </c>
      <c r="R36">
        <v>453.68199999999996</v>
      </c>
      <c r="S36">
        <v>476.36799999999999</v>
      </c>
    </row>
    <row r="37" spans="1:19" ht="11.25" customHeight="1">
      <c r="A37" s="90"/>
      <c r="B37" s="23">
        <v>15</v>
      </c>
      <c r="C37" s="74">
        <f t="shared" si="1"/>
        <v>2441.6</v>
      </c>
      <c r="D37" s="74">
        <f t="shared" si="2"/>
        <v>2558.4</v>
      </c>
      <c r="E37" s="74">
        <f t="shared" si="3"/>
        <v>2686.4</v>
      </c>
      <c r="F37" s="31"/>
      <c r="H37">
        <v>1526</v>
      </c>
      <c r="I37">
        <v>1599</v>
      </c>
      <c r="J37">
        <v>1679</v>
      </c>
      <c r="Q37">
        <v>446.06299999999999</v>
      </c>
      <c r="R37">
        <v>467.286</v>
      </c>
      <c r="S37">
        <v>490.65600000000001</v>
      </c>
    </row>
    <row r="38" spans="1:19" ht="11.25" customHeight="1">
      <c r="A38" s="89"/>
      <c r="B38" s="23">
        <v>5</v>
      </c>
      <c r="C38" s="74">
        <f t="shared" si="1"/>
        <v>2372.8000000000002</v>
      </c>
      <c r="D38" s="74">
        <f t="shared" si="2"/>
        <v>2486.4</v>
      </c>
      <c r="E38" s="74">
        <f t="shared" si="3"/>
        <v>2611.1999999999998</v>
      </c>
      <c r="F38" s="31"/>
      <c r="H38">
        <v>1483</v>
      </c>
      <c r="I38">
        <v>1554</v>
      </c>
      <c r="J38">
        <v>1632</v>
      </c>
      <c r="Q38">
        <v>433.50399999999996</v>
      </c>
      <c r="R38">
        <v>454.15699999999998</v>
      </c>
      <c r="S38">
        <v>476.86199999999997</v>
      </c>
    </row>
    <row r="39" spans="1:19" ht="11.25" customHeight="1">
      <c r="A39" s="85">
        <v>4000</v>
      </c>
      <c r="B39" s="23">
        <v>10</v>
      </c>
      <c r="C39" s="74">
        <f t="shared" si="1"/>
        <v>2443.1999999999998</v>
      </c>
      <c r="D39" s="74">
        <f t="shared" si="2"/>
        <v>2558.4</v>
      </c>
      <c r="E39" s="74">
        <f t="shared" si="3"/>
        <v>2686.4</v>
      </c>
      <c r="F39" s="31"/>
      <c r="H39">
        <v>1527</v>
      </c>
      <c r="I39">
        <v>1599</v>
      </c>
      <c r="J39">
        <v>1679</v>
      </c>
      <c r="Q39">
        <v>446.13900000000001</v>
      </c>
      <c r="R39">
        <v>467.38099999999997</v>
      </c>
      <c r="S39">
        <v>490.75100000000003</v>
      </c>
    </row>
    <row r="40" spans="1:19" ht="11.25" customHeight="1">
      <c r="A40" s="90"/>
      <c r="B40" s="23">
        <v>15</v>
      </c>
      <c r="C40" s="74">
        <f t="shared" si="1"/>
        <v>2515.1999999999998</v>
      </c>
      <c r="D40" s="74">
        <f t="shared" si="2"/>
        <v>2635.2</v>
      </c>
      <c r="E40" s="74">
        <f t="shared" si="3"/>
        <v>2768</v>
      </c>
      <c r="F40" s="31"/>
      <c r="H40">
        <v>1572</v>
      </c>
      <c r="I40">
        <v>1647</v>
      </c>
      <c r="J40">
        <v>1730</v>
      </c>
      <c r="Q40">
        <v>459.51499999999999</v>
      </c>
      <c r="R40">
        <v>481.40299999999996</v>
      </c>
      <c r="S40">
        <v>505.476</v>
      </c>
    </row>
    <row r="41" spans="1:19" ht="11.25" customHeight="1">
      <c r="A41" s="89"/>
      <c r="B41" s="23">
        <v>5</v>
      </c>
      <c r="C41" s="74">
        <f t="shared" si="1"/>
        <v>2876.8</v>
      </c>
      <c r="D41" s="74">
        <f t="shared" si="2"/>
        <v>3012.8</v>
      </c>
      <c r="E41" s="74">
        <f t="shared" si="3"/>
        <v>3164.8</v>
      </c>
      <c r="F41" s="31"/>
      <c r="H41">
        <v>1798</v>
      </c>
      <c r="I41">
        <v>1883</v>
      </c>
      <c r="J41">
        <v>1978</v>
      </c>
      <c r="Q41">
        <v>525.40699999999993</v>
      </c>
      <c r="R41">
        <v>550.41099999999994</v>
      </c>
      <c r="S41">
        <v>577.94200000000001</v>
      </c>
    </row>
    <row r="42" spans="1:19" ht="11.25" customHeight="1">
      <c r="A42" s="85">
        <v>5000</v>
      </c>
      <c r="B42" s="23">
        <v>10</v>
      </c>
      <c r="C42" s="74">
        <f t="shared" si="1"/>
        <v>2960</v>
      </c>
      <c r="D42" s="74">
        <f t="shared" si="2"/>
        <v>3100.8</v>
      </c>
      <c r="E42" s="74">
        <f t="shared" si="3"/>
        <v>3256</v>
      </c>
      <c r="F42" s="31"/>
      <c r="H42">
        <v>1850</v>
      </c>
      <c r="I42">
        <v>1938</v>
      </c>
      <c r="J42">
        <v>2035</v>
      </c>
      <c r="Q42">
        <v>540.702</v>
      </c>
      <c r="R42">
        <v>566.447</v>
      </c>
      <c r="S42">
        <v>594.77600000000007</v>
      </c>
    </row>
    <row r="43" spans="1:19" ht="11.25" customHeight="1">
      <c r="A43" s="90"/>
      <c r="B43" s="23">
        <v>15</v>
      </c>
      <c r="C43" s="74">
        <f t="shared" si="1"/>
        <v>3049.6</v>
      </c>
      <c r="D43" s="74">
        <f t="shared" si="2"/>
        <v>3193.6</v>
      </c>
      <c r="E43" s="74">
        <f t="shared" si="3"/>
        <v>3353.6</v>
      </c>
      <c r="F43" s="31"/>
      <c r="H43">
        <v>1906</v>
      </c>
      <c r="I43">
        <v>1996</v>
      </c>
      <c r="J43">
        <v>2096</v>
      </c>
      <c r="Q43">
        <v>556.928</v>
      </c>
      <c r="R43">
        <v>583.452</v>
      </c>
      <c r="S43">
        <v>612.61699999999996</v>
      </c>
    </row>
    <row r="44" spans="1:19" ht="16.149999999999999" customHeight="1">
      <c r="A44" s="249" t="s">
        <v>83</v>
      </c>
      <c r="B44" s="249"/>
      <c r="C44" s="249"/>
      <c r="D44" s="249"/>
      <c r="E44" s="249"/>
      <c r="F44" s="249"/>
      <c r="Q44">
        <v>0</v>
      </c>
      <c r="R44">
        <v>0</v>
      </c>
      <c r="S44">
        <v>0</v>
      </c>
    </row>
    <row r="45" spans="1:19" ht="12" customHeight="1">
      <c r="A45" s="250" t="s">
        <v>149</v>
      </c>
      <c r="B45" s="203"/>
      <c r="C45" s="203"/>
      <c r="D45" s="203"/>
      <c r="E45" s="203"/>
      <c r="F45" s="203"/>
      <c r="Q45">
        <v>0</v>
      </c>
      <c r="R45">
        <v>0</v>
      </c>
      <c r="S45">
        <v>0</v>
      </c>
    </row>
    <row r="46" spans="1:19" ht="12" customHeight="1">
      <c r="A46" s="203" t="s">
        <v>84</v>
      </c>
      <c r="B46" s="203"/>
      <c r="C46" s="203"/>
      <c r="D46" s="203"/>
      <c r="E46" s="203"/>
      <c r="F46" s="203"/>
      <c r="Q46">
        <v>0</v>
      </c>
      <c r="R46">
        <v>0</v>
      </c>
      <c r="S46">
        <v>0</v>
      </c>
    </row>
    <row r="47" spans="1:19" ht="12" customHeight="1">
      <c r="A47" s="203" t="s">
        <v>85</v>
      </c>
      <c r="B47" s="203"/>
      <c r="C47" s="203"/>
      <c r="D47" s="203"/>
      <c r="E47" s="203"/>
      <c r="F47" s="203"/>
      <c r="Q47">
        <v>0</v>
      </c>
      <c r="R47">
        <v>0</v>
      </c>
      <c r="S47">
        <v>0</v>
      </c>
    </row>
    <row r="48" spans="1:19" ht="12" customHeight="1">
      <c r="A48" s="203" t="s">
        <v>86</v>
      </c>
      <c r="B48" s="203"/>
      <c r="C48" s="203"/>
      <c r="D48" s="203"/>
      <c r="E48" s="203"/>
      <c r="F48" s="203"/>
      <c r="Q48">
        <v>0</v>
      </c>
      <c r="R48">
        <v>0</v>
      </c>
      <c r="S48">
        <v>0</v>
      </c>
    </row>
    <row r="49" spans="1:19" ht="12" customHeight="1">
      <c r="A49" s="203" t="s">
        <v>87</v>
      </c>
      <c r="B49" s="203"/>
      <c r="C49" s="203"/>
      <c r="D49" s="203"/>
      <c r="E49" s="203"/>
      <c r="F49" s="203"/>
      <c r="Q49">
        <v>0</v>
      </c>
      <c r="R49">
        <v>0</v>
      </c>
      <c r="S49">
        <v>0</v>
      </c>
    </row>
    <row r="50" spans="1:19">
      <c r="Q50">
        <v>0</v>
      </c>
      <c r="R50">
        <v>0</v>
      </c>
      <c r="S50">
        <v>0</v>
      </c>
    </row>
    <row r="51" spans="1:19">
      <c r="Q51">
        <v>0</v>
      </c>
      <c r="R51">
        <v>0</v>
      </c>
      <c r="S51">
        <v>0</v>
      </c>
    </row>
    <row r="52" spans="1:19">
      <c r="Q52">
        <v>0</v>
      </c>
      <c r="R52">
        <v>0</v>
      </c>
      <c r="S52">
        <v>0</v>
      </c>
    </row>
    <row r="53" spans="1:19">
      <c r="Q53">
        <v>0</v>
      </c>
      <c r="R53">
        <v>0</v>
      </c>
      <c r="S53">
        <v>0</v>
      </c>
    </row>
    <row r="54" spans="1:19">
      <c r="Q54">
        <v>0</v>
      </c>
      <c r="R54">
        <v>0</v>
      </c>
      <c r="S54">
        <v>0</v>
      </c>
    </row>
    <row r="55" spans="1:19">
      <c r="Q55">
        <v>0</v>
      </c>
      <c r="R55">
        <v>0</v>
      </c>
      <c r="S55">
        <v>0</v>
      </c>
    </row>
    <row r="56" spans="1:19">
      <c r="Q56">
        <v>0</v>
      </c>
      <c r="R56">
        <v>0</v>
      </c>
      <c r="S56">
        <v>0</v>
      </c>
    </row>
    <row r="57" spans="1:19">
      <c r="Q57">
        <v>0</v>
      </c>
      <c r="R57">
        <v>0</v>
      </c>
      <c r="S57">
        <v>0</v>
      </c>
    </row>
    <row r="58" spans="1:19">
      <c r="Q58">
        <v>0</v>
      </c>
      <c r="R58">
        <v>0</v>
      </c>
      <c r="S58">
        <v>0</v>
      </c>
    </row>
    <row r="59" spans="1:19">
      <c r="Q59">
        <v>0</v>
      </c>
      <c r="R59">
        <v>0</v>
      </c>
      <c r="S59">
        <v>0</v>
      </c>
    </row>
    <row r="60" spans="1:19">
      <c r="Q60">
        <v>0</v>
      </c>
      <c r="R60">
        <v>0</v>
      </c>
      <c r="S60">
        <v>0</v>
      </c>
    </row>
    <row r="61" spans="1:19">
      <c r="Q61">
        <v>0</v>
      </c>
      <c r="R61">
        <v>0</v>
      </c>
      <c r="S61">
        <v>0</v>
      </c>
    </row>
    <row r="62" spans="1:19">
      <c r="Q62">
        <v>0</v>
      </c>
      <c r="R62">
        <v>0</v>
      </c>
      <c r="S62">
        <v>0</v>
      </c>
    </row>
    <row r="63" spans="1:19">
      <c r="Q63">
        <v>0</v>
      </c>
      <c r="R63">
        <v>0</v>
      </c>
      <c r="S63">
        <v>0</v>
      </c>
    </row>
    <row r="64" spans="1:19">
      <c r="Q64">
        <v>0</v>
      </c>
      <c r="R64">
        <v>0</v>
      </c>
      <c r="S64">
        <v>0</v>
      </c>
    </row>
    <row r="65" spans="17:19">
      <c r="Q65">
        <v>0</v>
      </c>
      <c r="R65">
        <v>0</v>
      </c>
      <c r="S65">
        <v>0</v>
      </c>
    </row>
    <row r="66" spans="17:19">
      <c r="Q66">
        <v>0</v>
      </c>
      <c r="R66">
        <v>0</v>
      </c>
      <c r="S66">
        <v>0</v>
      </c>
    </row>
    <row r="67" spans="17:19">
      <c r="Q67">
        <v>0</v>
      </c>
      <c r="R67">
        <v>0</v>
      </c>
      <c r="S67">
        <v>0</v>
      </c>
    </row>
    <row r="68" spans="17:19">
      <c r="Q68">
        <v>0</v>
      </c>
      <c r="R68">
        <v>0</v>
      </c>
      <c r="S68">
        <v>0</v>
      </c>
    </row>
    <row r="69" spans="17:19">
      <c r="Q69">
        <v>0</v>
      </c>
      <c r="R69">
        <v>0</v>
      </c>
      <c r="S69">
        <v>0</v>
      </c>
    </row>
    <row r="70" spans="17:19">
      <c r="Q70">
        <v>0</v>
      </c>
      <c r="R70">
        <v>0</v>
      </c>
      <c r="S70">
        <v>0</v>
      </c>
    </row>
    <row r="71" spans="17:19">
      <c r="Q71">
        <v>0</v>
      </c>
      <c r="R71">
        <v>0</v>
      </c>
      <c r="S71">
        <v>0</v>
      </c>
    </row>
    <row r="72" spans="17:19">
      <c r="Q72">
        <v>0</v>
      </c>
      <c r="R72">
        <v>0</v>
      </c>
      <c r="S72">
        <v>0</v>
      </c>
    </row>
    <row r="73" spans="17:19">
      <c r="Q73">
        <v>0</v>
      </c>
      <c r="R73">
        <v>0</v>
      </c>
      <c r="S73">
        <v>0</v>
      </c>
    </row>
    <row r="74" spans="17:19">
      <c r="Q74">
        <v>0</v>
      </c>
      <c r="R74">
        <v>0</v>
      </c>
      <c r="S74">
        <v>0</v>
      </c>
    </row>
    <row r="75" spans="17:19">
      <c r="Q75">
        <v>0</v>
      </c>
      <c r="R75">
        <v>0</v>
      </c>
      <c r="S75">
        <v>0</v>
      </c>
    </row>
    <row r="76" spans="17:19">
      <c r="Q76">
        <v>0</v>
      </c>
      <c r="R76">
        <v>0</v>
      </c>
      <c r="S76">
        <v>0</v>
      </c>
    </row>
    <row r="77" spans="17:19">
      <c r="Q77">
        <v>0</v>
      </c>
      <c r="R77">
        <v>0</v>
      </c>
      <c r="S77">
        <v>0</v>
      </c>
    </row>
    <row r="78" spans="17:19">
      <c r="Q78">
        <v>0</v>
      </c>
      <c r="R78">
        <v>0</v>
      </c>
      <c r="S78">
        <v>0</v>
      </c>
    </row>
    <row r="79" spans="17:19">
      <c r="Q79">
        <v>0</v>
      </c>
      <c r="R79">
        <v>0</v>
      </c>
      <c r="S79">
        <v>0</v>
      </c>
    </row>
    <row r="80" spans="17:19">
      <c r="Q80">
        <v>0</v>
      </c>
      <c r="R80">
        <v>0</v>
      </c>
      <c r="S80">
        <v>0</v>
      </c>
    </row>
    <row r="81" spans="17:19">
      <c r="Q81">
        <v>0</v>
      </c>
      <c r="R81">
        <v>0</v>
      </c>
      <c r="S81">
        <v>0</v>
      </c>
    </row>
    <row r="82" spans="17:19">
      <c r="Q82">
        <v>0</v>
      </c>
      <c r="R82">
        <v>0</v>
      </c>
      <c r="S82">
        <v>0</v>
      </c>
    </row>
    <row r="83" spans="17:19">
      <c r="Q83">
        <v>0</v>
      </c>
      <c r="R83">
        <v>0</v>
      </c>
      <c r="S83">
        <v>0</v>
      </c>
    </row>
    <row r="84" spans="17:19">
      <c r="Q84">
        <v>0</v>
      </c>
      <c r="R84">
        <v>0</v>
      </c>
      <c r="S84">
        <v>0</v>
      </c>
    </row>
    <row r="85" spans="17:19">
      <c r="Q85">
        <v>0</v>
      </c>
      <c r="R85">
        <v>0</v>
      </c>
      <c r="S85">
        <v>0</v>
      </c>
    </row>
    <row r="86" spans="17:19">
      <c r="Q86">
        <v>0</v>
      </c>
      <c r="R86">
        <v>0</v>
      </c>
      <c r="S86">
        <v>0</v>
      </c>
    </row>
    <row r="87" spans="17:19">
      <c r="Q87">
        <v>0</v>
      </c>
      <c r="R87">
        <v>0</v>
      </c>
      <c r="S87">
        <v>0</v>
      </c>
    </row>
    <row r="88" spans="17:19">
      <c r="Q88">
        <v>0</v>
      </c>
      <c r="R88">
        <v>0</v>
      </c>
      <c r="S88">
        <v>0</v>
      </c>
    </row>
    <row r="89" spans="17:19">
      <c r="Q89">
        <v>0</v>
      </c>
      <c r="R89">
        <v>0</v>
      </c>
      <c r="S89">
        <v>0</v>
      </c>
    </row>
    <row r="90" spans="17:19">
      <c r="Q90">
        <v>0</v>
      </c>
      <c r="R90">
        <v>0</v>
      </c>
      <c r="S90">
        <v>0</v>
      </c>
    </row>
    <row r="91" spans="17:19">
      <c r="Q91">
        <v>0</v>
      </c>
      <c r="R91">
        <v>0</v>
      </c>
      <c r="S91">
        <v>0</v>
      </c>
    </row>
    <row r="92" spans="17:19">
      <c r="Q92">
        <v>0</v>
      </c>
      <c r="R92">
        <v>0</v>
      </c>
      <c r="S92">
        <v>0</v>
      </c>
    </row>
    <row r="93" spans="17:19">
      <c r="Q93">
        <v>0</v>
      </c>
      <c r="R93">
        <v>0</v>
      </c>
      <c r="S93">
        <v>0</v>
      </c>
    </row>
    <row r="94" spans="17:19">
      <c r="Q94">
        <v>0</v>
      </c>
      <c r="R94">
        <v>0</v>
      </c>
      <c r="S94">
        <v>0</v>
      </c>
    </row>
    <row r="95" spans="17:19">
      <c r="Q95">
        <v>0</v>
      </c>
      <c r="R95">
        <v>0</v>
      </c>
      <c r="S95">
        <v>0</v>
      </c>
    </row>
    <row r="96" spans="17:19">
      <c r="Q96">
        <v>0</v>
      </c>
      <c r="R96">
        <v>0</v>
      </c>
      <c r="S96">
        <v>0</v>
      </c>
    </row>
    <row r="97" spans="17:19">
      <c r="Q97">
        <v>0</v>
      </c>
      <c r="R97">
        <v>0</v>
      </c>
      <c r="S97">
        <v>0</v>
      </c>
    </row>
    <row r="98" spans="17:19">
      <c r="Q98">
        <v>0</v>
      </c>
      <c r="R98">
        <v>0</v>
      </c>
      <c r="S98">
        <v>0</v>
      </c>
    </row>
    <row r="99" spans="17:19">
      <c r="Q99">
        <v>0</v>
      </c>
      <c r="R99">
        <v>0</v>
      </c>
      <c r="S99">
        <v>0</v>
      </c>
    </row>
    <row r="100" spans="17:19">
      <c r="Q100">
        <v>0</v>
      </c>
      <c r="R100">
        <v>0</v>
      </c>
      <c r="S100">
        <v>0</v>
      </c>
    </row>
    <row r="101" spans="17:19">
      <c r="Q101">
        <v>0</v>
      </c>
      <c r="R101">
        <v>0</v>
      </c>
      <c r="S101">
        <v>0</v>
      </c>
    </row>
    <row r="102" spans="17:19">
      <c r="Q102">
        <v>0</v>
      </c>
      <c r="R102">
        <v>0</v>
      </c>
      <c r="S102">
        <v>0</v>
      </c>
    </row>
    <row r="103" spans="17:19">
      <c r="Q103">
        <v>0</v>
      </c>
      <c r="R103">
        <v>0</v>
      </c>
      <c r="S103">
        <v>0</v>
      </c>
    </row>
    <row r="104" spans="17:19">
      <c r="Q104">
        <v>0</v>
      </c>
      <c r="R104">
        <v>0</v>
      </c>
      <c r="S104">
        <v>0</v>
      </c>
    </row>
    <row r="105" spans="17:19">
      <c r="Q105">
        <v>0</v>
      </c>
      <c r="R105">
        <v>0</v>
      </c>
      <c r="S105">
        <v>0</v>
      </c>
    </row>
    <row r="106" spans="17:19">
      <c r="Q106">
        <v>0</v>
      </c>
      <c r="R106">
        <v>0</v>
      </c>
      <c r="S106">
        <v>0</v>
      </c>
    </row>
    <row r="107" spans="17:19">
      <c r="Q107">
        <v>0</v>
      </c>
      <c r="R107">
        <v>0</v>
      </c>
      <c r="S107">
        <v>0</v>
      </c>
    </row>
    <row r="108" spans="17:19">
      <c r="Q108">
        <v>0</v>
      </c>
      <c r="R108">
        <v>0</v>
      </c>
      <c r="S108">
        <v>0</v>
      </c>
    </row>
    <row r="109" spans="17:19">
      <c r="Q109">
        <v>0</v>
      </c>
      <c r="R109">
        <v>0</v>
      </c>
      <c r="S109">
        <v>0</v>
      </c>
    </row>
    <row r="110" spans="17:19">
      <c r="Q110">
        <v>0</v>
      </c>
      <c r="R110">
        <v>0</v>
      </c>
      <c r="S110">
        <v>0</v>
      </c>
    </row>
    <row r="111" spans="17:19">
      <c r="Q111">
        <v>0</v>
      </c>
      <c r="R111">
        <v>0</v>
      </c>
      <c r="S111">
        <v>0</v>
      </c>
    </row>
    <row r="112" spans="17:19">
      <c r="Q112">
        <v>0</v>
      </c>
      <c r="R112">
        <v>0</v>
      </c>
      <c r="S112">
        <v>0</v>
      </c>
    </row>
    <row r="113" spans="17:19">
      <c r="Q113">
        <v>0</v>
      </c>
      <c r="R113">
        <v>0</v>
      </c>
      <c r="S113">
        <v>0</v>
      </c>
    </row>
    <row r="114" spans="17:19">
      <c r="Q114">
        <v>0</v>
      </c>
      <c r="R114">
        <v>0</v>
      </c>
      <c r="S114">
        <v>0</v>
      </c>
    </row>
    <row r="115" spans="17:19">
      <c r="Q115">
        <v>0</v>
      </c>
      <c r="R115">
        <v>0</v>
      </c>
      <c r="S115">
        <v>0</v>
      </c>
    </row>
    <row r="116" spans="17:19">
      <c r="Q116">
        <v>0</v>
      </c>
      <c r="R116">
        <v>0</v>
      </c>
      <c r="S116">
        <v>0</v>
      </c>
    </row>
    <row r="117" spans="17:19">
      <c r="Q117">
        <v>0</v>
      </c>
      <c r="R117">
        <v>0</v>
      </c>
      <c r="S117">
        <v>0</v>
      </c>
    </row>
    <row r="118" spans="17:19">
      <c r="Q118">
        <v>0</v>
      </c>
      <c r="R118">
        <v>0</v>
      </c>
      <c r="S118">
        <v>0</v>
      </c>
    </row>
    <row r="119" spans="17:19">
      <c r="Q119">
        <v>0</v>
      </c>
      <c r="R119">
        <v>0</v>
      </c>
      <c r="S119">
        <v>0</v>
      </c>
    </row>
    <row r="120" spans="17:19">
      <c r="Q120">
        <v>0</v>
      </c>
      <c r="R120">
        <v>0</v>
      </c>
      <c r="S120">
        <v>0</v>
      </c>
    </row>
    <row r="121" spans="17:19">
      <c r="Q121">
        <v>0</v>
      </c>
      <c r="R121">
        <v>0</v>
      </c>
      <c r="S121">
        <v>0</v>
      </c>
    </row>
    <row r="122" spans="17:19">
      <c r="Q122">
        <v>0</v>
      </c>
      <c r="R122">
        <v>0</v>
      </c>
      <c r="S122">
        <v>0</v>
      </c>
    </row>
    <row r="123" spans="17:19">
      <c r="Q123">
        <v>0</v>
      </c>
      <c r="R123">
        <v>0</v>
      </c>
      <c r="S123">
        <v>0</v>
      </c>
    </row>
    <row r="124" spans="17:19">
      <c r="Q124">
        <v>0</v>
      </c>
      <c r="R124">
        <v>0</v>
      </c>
      <c r="S124">
        <v>0</v>
      </c>
    </row>
    <row r="125" spans="17:19">
      <c r="Q125">
        <v>0</v>
      </c>
      <c r="R125">
        <v>0</v>
      </c>
      <c r="S125">
        <v>0</v>
      </c>
    </row>
    <row r="126" spans="17:19">
      <c r="Q126">
        <v>0</v>
      </c>
      <c r="R126">
        <v>0</v>
      </c>
      <c r="S126">
        <v>0</v>
      </c>
    </row>
    <row r="127" spans="17:19">
      <c r="Q127">
        <v>0</v>
      </c>
      <c r="R127">
        <v>0</v>
      </c>
      <c r="S127">
        <v>0</v>
      </c>
    </row>
    <row r="128" spans="17:19">
      <c r="Q128">
        <v>0</v>
      </c>
      <c r="R128">
        <v>0</v>
      </c>
      <c r="S128">
        <v>0</v>
      </c>
    </row>
    <row r="129" spans="17:19">
      <c r="Q129">
        <v>0</v>
      </c>
      <c r="R129">
        <v>0</v>
      </c>
      <c r="S129">
        <v>0</v>
      </c>
    </row>
    <row r="130" spans="17:19">
      <c r="Q130">
        <v>0</v>
      </c>
      <c r="R130">
        <v>0</v>
      </c>
      <c r="S130">
        <v>0</v>
      </c>
    </row>
    <row r="131" spans="17:19">
      <c r="Q131">
        <v>0</v>
      </c>
      <c r="R131">
        <v>0</v>
      </c>
      <c r="S131">
        <v>0</v>
      </c>
    </row>
    <row r="132" spans="17:19">
      <c r="Q132">
        <v>0</v>
      </c>
      <c r="R132">
        <v>0</v>
      </c>
      <c r="S132">
        <v>0</v>
      </c>
    </row>
    <row r="133" spans="17:19">
      <c r="Q133">
        <v>0</v>
      </c>
      <c r="R133">
        <v>0</v>
      </c>
      <c r="S133">
        <v>0</v>
      </c>
    </row>
    <row r="134" spans="17:19">
      <c r="Q134">
        <v>0</v>
      </c>
      <c r="R134">
        <v>0</v>
      </c>
      <c r="S134">
        <v>0</v>
      </c>
    </row>
    <row r="135" spans="17:19">
      <c r="Q135">
        <v>0</v>
      </c>
      <c r="R135">
        <v>0</v>
      </c>
      <c r="S135">
        <v>0</v>
      </c>
    </row>
    <row r="136" spans="17:19">
      <c r="Q136">
        <v>0</v>
      </c>
      <c r="R136">
        <v>0</v>
      </c>
      <c r="S136">
        <v>0</v>
      </c>
    </row>
    <row r="137" spans="17:19">
      <c r="Q137">
        <v>0</v>
      </c>
      <c r="R137">
        <v>0</v>
      </c>
      <c r="S137">
        <v>0</v>
      </c>
    </row>
    <row r="138" spans="17:19">
      <c r="Q138">
        <v>0</v>
      </c>
      <c r="R138">
        <v>0</v>
      </c>
      <c r="S138">
        <v>0</v>
      </c>
    </row>
    <row r="139" spans="17:19">
      <c r="Q139">
        <v>0</v>
      </c>
      <c r="R139">
        <v>0</v>
      </c>
      <c r="S139">
        <v>0</v>
      </c>
    </row>
    <row r="140" spans="17:19">
      <c r="Q140">
        <v>0</v>
      </c>
      <c r="R140">
        <v>0</v>
      </c>
      <c r="S140">
        <v>0</v>
      </c>
    </row>
    <row r="141" spans="17:19">
      <c r="Q141">
        <v>0</v>
      </c>
      <c r="R141">
        <v>0</v>
      </c>
      <c r="S141">
        <v>0</v>
      </c>
    </row>
    <row r="142" spans="17:19">
      <c r="Q142">
        <v>0</v>
      </c>
      <c r="R142">
        <v>0</v>
      </c>
      <c r="S142">
        <v>0</v>
      </c>
    </row>
    <row r="143" spans="17:19">
      <c r="Q143">
        <v>0</v>
      </c>
      <c r="R143">
        <v>0</v>
      </c>
      <c r="S143">
        <v>0</v>
      </c>
    </row>
    <row r="144" spans="17:19">
      <c r="Q144">
        <v>0</v>
      </c>
      <c r="R144">
        <v>0</v>
      </c>
      <c r="S144">
        <v>0</v>
      </c>
    </row>
    <row r="145" spans="17:19">
      <c r="Q145">
        <v>0</v>
      </c>
      <c r="R145">
        <v>0</v>
      </c>
      <c r="S145">
        <v>0</v>
      </c>
    </row>
    <row r="146" spans="17:19">
      <c r="Q146">
        <v>0</v>
      </c>
      <c r="R146">
        <v>0</v>
      </c>
      <c r="S146">
        <v>0</v>
      </c>
    </row>
    <row r="147" spans="17:19">
      <c r="Q147">
        <v>0</v>
      </c>
      <c r="R147">
        <v>0</v>
      </c>
      <c r="S147">
        <v>0</v>
      </c>
    </row>
    <row r="148" spans="17:19">
      <c r="Q148">
        <v>0</v>
      </c>
      <c r="R148">
        <v>0</v>
      </c>
      <c r="S148">
        <v>0</v>
      </c>
    </row>
    <row r="149" spans="17:19">
      <c r="Q149">
        <v>0</v>
      </c>
      <c r="R149">
        <v>0</v>
      </c>
      <c r="S149">
        <v>0</v>
      </c>
    </row>
    <row r="150" spans="17:19">
      <c r="Q150">
        <v>0</v>
      </c>
      <c r="R150">
        <v>0</v>
      </c>
      <c r="S150">
        <v>0</v>
      </c>
    </row>
    <row r="151" spans="17:19">
      <c r="Q151">
        <v>0</v>
      </c>
      <c r="R151">
        <v>0</v>
      </c>
      <c r="S151">
        <v>0</v>
      </c>
    </row>
    <row r="152" spans="17:19">
      <c r="Q152">
        <v>0</v>
      </c>
      <c r="R152">
        <v>0</v>
      </c>
      <c r="S152">
        <v>0</v>
      </c>
    </row>
    <row r="153" spans="17:19">
      <c r="Q153">
        <v>0</v>
      </c>
      <c r="R153">
        <v>0</v>
      </c>
      <c r="S153">
        <v>0</v>
      </c>
    </row>
    <row r="154" spans="17:19">
      <c r="Q154">
        <v>0</v>
      </c>
      <c r="R154">
        <v>0</v>
      </c>
      <c r="S154">
        <v>0</v>
      </c>
    </row>
    <row r="155" spans="17:19">
      <c r="Q155">
        <v>0</v>
      </c>
      <c r="R155">
        <v>0</v>
      </c>
      <c r="S155">
        <v>0</v>
      </c>
    </row>
    <row r="156" spans="17:19">
      <c r="Q156">
        <v>0</v>
      </c>
      <c r="R156">
        <v>0</v>
      </c>
      <c r="S156">
        <v>0</v>
      </c>
    </row>
    <row r="157" spans="17:19">
      <c r="Q157">
        <v>0</v>
      </c>
      <c r="R157">
        <v>0</v>
      </c>
      <c r="S157">
        <v>0</v>
      </c>
    </row>
    <row r="158" spans="17:19">
      <c r="Q158">
        <v>0</v>
      </c>
      <c r="R158">
        <v>0</v>
      </c>
      <c r="S158">
        <v>0</v>
      </c>
    </row>
    <row r="159" spans="17:19">
      <c r="Q159">
        <v>0</v>
      </c>
      <c r="R159">
        <v>0</v>
      </c>
      <c r="S159">
        <v>0</v>
      </c>
    </row>
    <row r="160" spans="17:19">
      <c r="Q160">
        <v>0</v>
      </c>
      <c r="R160">
        <v>0</v>
      </c>
      <c r="S160">
        <v>0</v>
      </c>
    </row>
    <row r="161" spans="17:19">
      <c r="Q161">
        <v>0</v>
      </c>
      <c r="R161">
        <v>0</v>
      </c>
      <c r="S161">
        <v>0</v>
      </c>
    </row>
  </sheetData>
  <mergeCells count="8">
    <mergeCell ref="A47:F47"/>
    <mergeCell ref="A48:F48"/>
    <mergeCell ref="A49:F49"/>
    <mergeCell ref="A2:F2"/>
    <mergeCell ref="A3:F3"/>
    <mergeCell ref="A44:F44"/>
    <mergeCell ref="A45:F45"/>
    <mergeCell ref="A46:F46"/>
  </mergeCells>
  <pageMargins left="0.7" right="0.7" top="0.75" bottom="0.75" header="0.3" footer="0.3"/>
  <pageSetup paperSize="9" scale="7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61"/>
  <sheetViews>
    <sheetView topLeftCell="A22" zoomScaleNormal="100" workbookViewId="0">
      <selection activeCell="A43" sqref="A43:F43"/>
    </sheetView>
  </sheetViews>
  <sheetFormatPr defaultRowHeight="12.75"/>
  <cols>
    <col min="1" max="2" width="8.6640625" customWidth="1"/>
    <col min="3" max="5" width="10.83203125" customWidth="1"/>
    <col min="6" max="6" width="69.33203125" customWidth="1"/>
    <col min="8" max="10" width="0" hidden="1" customWidth="1"/>
    <col min="12" max="12" width="2.33203125" customWidth="1"/>
    <col min="13" max="13" width="8.83203125" hidden="1" customWidth="1"/>
    <col min="14" max="16" width="0" hidden="1" customWidth="1"/>
    <col min="17" max="17" width="7" hidden="1" customWidth="1"/>
    <col min="18" max="18" width="8" hidden="1" customWidth="1"/>
    <col min="19" max="19" width="9.1640625" hidden="1" customWidth="1"/>
    <col min="20" max="20" width="14.83203125" customWidth="1"/>
  </cols>
  <sheetData>
    <row r="1" spans="1:24" ht="36.75" customHeight="1">
      <c r="B1" s="44"/>
      <c r="C1" s="44"/>
      <c r="D1" s="44"/>
      <c r="E1" s="44"/>
      <c r="F1" s="110" t="s">
        <v>146</v>
      </c>
    </row>
    <row r="2" spans="1:24" ht="46.5" customHeight="1">
      <c r="A2" s="170" t="s">
        <v>21</v>
      </c>
      <c r="B2" s="170"/>
      <c r="C2" s="170"/>
      <c r="D2" s="170"/>
      <c r="E2" s="170"/>
      <c r="F2" s="170"/>
      <c r="O2">
        <f>data!B3</f>
        <v>3.4208000000000003</v>
      </c>
    </row>
    <row r="3" spans="1:24" ht="22.15" customHeight="1">
      <c r="A3" s="247" t="s">
        <v>88</v>
      </c>
      <c r="B3" s="248"/>
      <c r="C3" s="248"/>
      <c r="D3" s="248"/>
      <c r="E3" s="248"/>
      <c r="F3" s="248"/>
    </row>
    <row r="4" spans="1:24" ht="33" customHeight="1">
      <c r="A4" s="11" t="s">
        <v>41</v>
      </c>
      <c r="B4" s="19" t="s">
        <v>24</v>
      </c>
      <c r="C4" s="19" t="s">
        <v>25</v>
      </c>
      <c r="D4" s="57" t="s">
        <v>26</v>
      </c>
      <c r="E4" s="64" t="s">
        <v>27</v>
      </c>
      <c r="F4" s="63"/>
    </row>
    <row r="5" spans="1:24" ht="12" customHeight="1">
      <c r="A5" s="2"/>
      <c r="B5" s="13">
        <v>5</v>
      </c>
      <c r="C5" s="62">
        <f>ROUNDUP($O$2*Q5,0)*0.6+H5</f>
        <v>1374.4</v>
      </c>
      <c r="D5" s="62">
        <f t="shared" ref="D5:E5" si="0">ROUNDUP($O$2*R5,0)*0.6+I5</f>
        <v>1440</v>
      </c>
      <c r="E5" s="62">
        <f t="shared" si="0"/>
        <v>1512</v>
      </c>
      <c r="F5" s="33"/>
      <c r="H5">
        <v>859</v>
      </c>
      <c r="I5">
        <v>900</v>
      </c>
      <c r="J5">
        <v>945</v>
      </c>
      <c r="Q5">
        <v>251</v>
      </c>
      <c r="R5">
        <v>262.88400000000001</v>
      </c>
      <c r="S5">
        <v>276.03199999999998</v>
      </c>
      <c r="X5" s="105"/>
    </row>
    <row r="6" spans="1:24" ht="12" customHeight="1">
      <c r="A6" s="34">
        <v>1000</v>
      </c>
      <c r="B6" s="13">
        <v>10</v>
      </c>
      <c r="C6" s="62">
        <f t="shared" ref="C6:C40" si="1">ROUNDUP($O$2*Q6,0)*0.6+H6</f>
        <v>1414.4</v>
      </c>
      <c r="D6" s="62">
        <f t="shared" ref="D6:D40" si="2">ROUNDUP($O$2*R6,0)*0.6+I6</f>
        <v>1481.6</v>
      </c>
      <c r="E6" s="62">
        <f t="shared" ref="E6:E40" si="3">ROUNDUP($O$2*S6,0)*0.6+J6</f>
        <v>1555.1999999999998</v>
      </c>
      <c r="F6" s="33"/>
      <c r="H6">
        <v>884</v>
      </c>
      <c r="I6">
        <v>926</v>
      </c>
      <c r="J6">
        <v>972</v>
      </c>
      <c r="Q6">
        <v>258.24799999999999</v>
      </c>
      <c r="R6">
        <v>270.54099999999994</v>
      </c>
      <c r="S6">
        <v>284.06899999999996</v>
      </c>
    </row>
    <row r="7" spans="1:24" ht="12" customHeight="1">
      <c r="A7" s="5"/>
      <c r="B7" s="13">
        <v>15</v>
      </c>
      <c r="C7" s="62">
        <f t="shared" si="1"/>
        <v>1456</v>
      </c>
      <c r="D7" s="62">
        <f t="shared" si="2"/>
        <v>1526.4</v>
      </c>
      <c r="E7" s="62">
        <f t="shared" si="3"/>
        <v>1601.6</v>
      </c>
      <c r="F7" s="33"/>
      <c r="H7">
        <v>910</v>
      </c>
      <c r="I7">
        <v>954</v>
      </c>
      <c r="J7">
        <v>1001</v>
      </c>
      <c r="Q7">
        <v>266</v>
      </c>
      <c r="R7">
        <v>278.67299999999994</v>
      </c>
      <c r="S7">
        <v>292.59999999999997</v>
      </c>
    </row>
    <row r="8" spans="1:24" ht="12" customHeight="1">
      <c r="A8" s="2"/>
      <c r="B8" s="13">
        <v>5</v>
      </c>
      <c r="C8" s="62">
        <f t="shared" si="1"/>
        <v>1446.4</v>
      </c>
      <c r="D8" s="62">
        <f t="shared" si="2"/>
        <v>1515.1999999999998</v>
      </c>
      <c r="E8" s="62">
        <f t="shared" si="3"/>
        <v>1590.4</v>
      </c>
      <c r="F8" s="33"/>
      <c r="H8">
        <v>904</v>
      </c>
      <c r="I8">
        <v>947</v>
      </c>
      <c r="J8">
        <v>994</v>
      </c>
      <c r="Q8">
        <v>263.98599999999999</v>
      </c>
      <c r="R8">
        <v>276.54500000000002</v>
      </c>
      <c r="S8">
        <v>290.37700000000001</v>
      </c>
    </row>
    <row r="9" spans="1:24" ht="12" customHeight="1">
      <c r="A9" s="34">
        <v>1200</v>
      </c>
      <c r="B9" s="13">
        <v>10</v>
      </c>
      <c r="C9" s="62">
        <f t="shared" si="1"/>
        <v>1488</v>
      </c>
      <c r="D9" s="62">
        <f t="shared" si="2"/>
        <v>1558.4</v>
      </c>
      <c r="E9" s="62">
        <f t="shared" si="3"/>
        <v>1636.8</v>
      </c>
      <c r="F9" s="33"/>
      <c r="H9">
        <v>930</v>
      </c>
      <c r="I9">
        <v>974</v>
      </c>
      <c r="J9">
        <v>1023</v>
      </c>
      <c r="Q9">
        <v>271.66199999999998</v>
      </c>
      <c r="R9">
        <v>284.601</v>
      </c>
      <c r="S9">
        <v>298.83199999999999</v>
      </c>
    </row>
    <row r="10" spans="1:24" ht="12" customHeight="1">
      <c r="A10" s="5"/>
      <c r="B10" s="13">
        <v>15</v>
      </c>
      <c r="C10" s="62">
        <f t="shared" si="1"/>
        <v>1532.8</v>
      </c>
      <c r="D10" s="62">
        <f t="shared" si="2"/>
        <v>1604.8</v>
      </c>
      <c r="E10" s="62">
        <f t="shared" si="3"/>
        <v>1684.8</v>
      </c>
      <c r="F10" s="33"/>
      <c r="H10">
        <v>958</v>
      </c>
      <c r="I10">
        <v>1003</v>
      </c>
      <c r="J10">
        <v>1053</v>
      </c>
      <c r="Q10">
        <v>279.81299999999999</v>
      </c>
      <c r="R10">
        <v>293.15099999999995</v>
      </c>
      <c r="S10">
        <v>307.8</v>
      </c>
    </row>
    <row r="11" spans="1:24" ht="12" customHeight="1">
      <c r="A11" s="2"/>
      <c r="B11" s="13">
        <v>5</v>
      </c>
      <c r="C11" s="62">
        <f t="shared" si="1"/>
        <v>1446.4</v>
      </c>
      <c r="D11" s="62">
        <f t="shared" si="2"/>
        <v>1515.1999999999998</v>
      </c>
      <c r="E11" s="62">
        <f t="shared" si="3"/>
        <v>1590.4</v>
      </c>
      <c r="F11" s="33"/>
      <c r="H11">
        <v>904</v>
      </c>
      <c r="I11">
        <v>947</v>
      </c>
      <c r="J11">
        <v>994</v>
      </c>
      <c r="Q11">
        <v>263.98599999999999</v>
      </c>
      <c r="R11">
        <v>276.54500000000002</v>
      </c>
      <c r="S11">
        <v>290.37700000000001</v>
      </c>
    </row>
    <row r="12" spans="1:24" ht="12" customHeight="1">
      <c r="A12" s="34">
        <v>1250</v>
      </c>
      <c r="B12" s="13">
        <v>10</v>
      </c>
      <c r="C12" s="62">
        <f t="shared" si="1"/>
        <v>1488</v>
      </c>
      <c r="D12" s="62">
        <f t="shared" si="2"/>
        <v>1558.4</v>
      </c>
      <c r="E12" s="62">
        <f t="shared" si="3"/>
        <v>1636.8</v>
      </c>
      <c r="F12" s="33"/>
      <c r="H12">
        <v>930</v>
      </c>
      <c r="I12">
        <v>974</v>
      </c>
      <c r="J12">
        <v>1023</v>
      </c>
      <c r="Q12">
        <v>271.66199999999998</v>
      </c>
      <c r="R12">
        <v>284.601</v>
      </c>
      <c r="S12">
        <v>298.83199999999999</v>
      </c>
    </row>
    <row r="13" spans="1:24" ht="12" customHeight="1">
      <c r="A13" s="5"/>
      <c r="B13" s="13">
        <v>15</v>
      </c>
      <c r="C13" s="62">
        <f t="shared" si="1"/>
        <v>1532.8</v>
      </c>
      <c r="D13" s="62">
        <f t="shared" si="2"/>
        <v>1604.8</v>
      </c>
      <c r="E13" s="62">
        <f t="shared" si="3"/>
        <v>1684.8</v>
      </c>
      <c r="F13" s="33"/>
      <c r="H13">
        <v>958</v>
      </c>
      <c r="I13">
        <v>1003</v>
      </c>
      <c r="J13">
        <v>1053</v>
      </c>
      <c r="Q13">
        <v>279.81299999999999</v>
      </c>
      <c r="R13">
        <v>293.15099999999995</v>
      </c>
      <c r="S13">
        <v>307.8</v>
      </c>
    </row>
    <row r="14" spans="1:24" ht="12" customHeight="1">
      <c r="A14" s="2"/>
      <c r="B14" s="13">
        <v>5</v>
      </c>
      <c r="C14" s="125">
        <f t="shared" si="1"/>
        <v>1534.4</v>
      </c>
      <c r="D14" s="125">
        <f t="shared" si="2"/>
        <v>1608</v>
      </c>
      <c r="E14" s="125">
        <f t="shared" si="3"/>
        <v>1688</v>
      </c>
      <c r="F14" s="33"/>
      <c r="H14">
        <v>959</v>
      </c>
      <c r="I14">
        <v>1005</v>
      </c>
      <c r="J14">
        <v>1055</v>
      </c>
      <c r="Q14">
        <v>280.26899999999995</v>
      </c>
      <c r="R14">
        <v>293.62599999999998</v>
      </c>
      <c r="S14">
        <v>308.29399999999998</v>
      </c>
    </row>
    <row r="15" spans="1:24" ht="12" customHeight="1">
      <c r="A15" s="34">
        <v>1500</v>
      </c>
      <c r="B15" s="13">
        <v>10</v>
      </c>
      <c r="C15" s="125">
        <v>1579.2</v>
      </c>
      <c r="D15" s="125">
        <v>1654.4</v>
      </c>
      <c r="E15" s="125">
        <v>1737.6</v>
      </c>
      <c r="F15" s="33"/>
      <c r="H15">
        <v>959</v>
      </c>
      <c r="I15">
        <v>1005</v>
      </c>
      <c r="J15">
        <v>1055</v>
      </c>
      <c r="Q15">
        <v>280.26899999999995</v>
      </c>
      <c r="R15">
        <v>293.62599999999998</v>
      </c>
      <c r="S15">
        <v>308.29399999999998</v>
      </c>
    </row>
    <row r="16" spans="1:24" ht="12" customHeight="1">
      <c r="A16" s="5"/>
      <c r="B16" s="13">
        <v>15</v>
      </c>
      <c r="C16" s="125">
        <f t="shared" si="1"/>
        <v>1627.1999999999998</v>
      </c>
      <c r="D16" s="125">
        <f t="shared" si="2"/>
        <v>1704</v>
      </c>
      <c r="E16" s="125">
        <f t="shared" si="3"/>
        <v>1788.8</v>
      </c>
      <c r="F16" s="33"/>
      <c r="H16">
        <v>1017</v>
      </c>
      <c r="I16">
        <v>1065</v>
      </c>
      <c r="J16">
        <v>1118</v>
      </c>
      <c r="Q16">
        <v>297.084</v>
      </c>
      <c r="R16">
        <v>311.23899999999998</v>
      </c>
      <c r="S16">
        <v>326.8</v>
      </c>
    </row>
    <row r="17" spans="1:19" ht="12" customHeight="1">
      <c r="A17" s="2"/>
      <c r="B17" s="13">
        <v>5</v>
      </c>
      <c r="C17" s="62">
        <f t="shared" si="1"/>
        <v>1534.4</v>
      </c>
      <c r="D17" s="62">
        <f t="shared" si="2"/>
        <v>1608</v>
      </c>
      <c r="E17" s="62">
        <f t="shared" si="3"/>
        <v>1688</v>
      </c>
      <c r="F17" s="33"/>
      <c r="H17">
        <v>959</v>
      </c>
      <c r="I17">
        <v>1005</v>
      </c>
      <c r="J17">
        <v>1055</v>
      </c>
      <c r="Q17">
        <v>280.26899999999995</v>
      </c>
      <c r="R17">
        <v>293.62599999999998</v>
      </c>
      <c r="S17">
        <v>308.29399999999998</v>
      </c>
    </row>
    <row r="18" spans="1:19" ht="12" customHeight="1">
      <c r="A18" s="34">
        <v>1600</v>
      </c>
      <c r="B18" s="13">
        <v>10</v>
      </c>
      <c r="C18" s="62">
        <f t="shared" si="1"/>
        <v>1579.1999999999998</v>
      </c>
      <c r="D18" s="62">
        <f t="shared" si="2"/>
        <v>1654.4</v>
      </c>
      <c r="E18" s="62">
        <f t="shared" si="3"/>
        <v>1737.6</v>
      </c>
      <c r="F18" s="33"/>
      <c r="H18">
        <v>987</v>
      </c>
      <c r="I18">
        <v>1034</v>
      </c>
      <c r="J18">
        <v>1086</v>
      </c>
      <c r="Q18">
        <v>288.43899999999996</v>
      </c>
      <c r="R18">
        <v>302.17599999999999</v>
      </c>
      <c r="S18">
        <v>317.28100000000001</v>
      </c>
    </row>
    <row r="19" spans="1:19" ht="12" customHeight="1">
      <c r="A19" s="5"/>
      <c r="B19" s="13">
        <v>15</v>
      </c>
      <c r="C19" s="62">
        <f t="shared" si="1"/>
        <v>1627.1999999999998</v>
      </c>
      <c r="D19" s="62">
        <f t="shared" si="2"/>
        <v>1704</v>
      </c>
      <c r="E19" s="62">
        <f t="shared" si="3"/>
        <v>1788.8</v>
      </c>
      <c r="F19" s="33"/>
      <c r="H19">
        <v>1017</v>
      </c>
      <c r="I19">
        <v>1065</v>
      </c>
      <c r="J19">
        <v>1118</v>
      </c>
      <c r="Q19">
        <v>297.084</v>
      </c>
      <c r="R19">
        <v>311.23899999999998</v>
      </c>
      <c r="S19">
        <v>326.8</v>
      </c>
    </row>
    <row r="20" spans="1:19" ht="12" customHeight="1">
      <c r="A20" s="2"/>
      <c r="B20" s="13">
        <v>5</v>
      </c>
      <c r="C20" s="62">
        <f t="shared" si="1"/>
        <v>1713.6</v>
      </c>
      <c r="D20" s="62">
        <f t="shared" si="2"/>
        <v>1795.1999999999998</v>
      </c>
      <c r="E20" s="62">
        <f t="shared" si="3"/>
        <v>1884.8</v>
      </c>
      <c r="F20" s="33"/>
      <c r="H20">
        <v>1071</v>
      </c>
      <c r="I20">
        <v>1122</v>
      </c>
      <c r="J20">
        <v>1178</v>
      </c>
      <c r="Q20">
        <v>312.87299999999993</v>
      </c>
      <c r="R20">
        <v>327.76899999999995</v>
      </c>
      <c r="S20">
        <v>344.14699999999999</v>
      </c>
    </row>
    <row r="21" spans="1:19" ht="12" customHeight="1">
      <c r="A21" s="34">
        <v>2000</v>
      </c>
      <c r="B21" s="13">
        <v>10</v>
      </c>
      <c r="C21" s="62">
        <f t="shared" si="1"/>
        <v>1763.1999999999998</v>
      </c>
      <c r="D21" s="62">
        <f t="shared" si="2"/>
        <v>1846.4</v>
      </c>
      <c r="E21" s="62">
        <f t="shared" si="3"/>
        <v>1939.1999999999998</v>
      </c>
      <c r="F21" s="33"/>
      <c r="H21">
        <v>1102</v>
      </c>
      <c r="I21">
        <v>1154</v>
      </c>
      <c r="J21">
        <v>1212</v>
      </c>
      <c r="Q21">
        <v>321.97399999999999</v>
      </c>
      <c r="R21">
        <v>337.30699999999996</v>
      </c>
      <c r="S21">
        <v>354.17899999999997</v>
      </c>
    </row>
    <row r="22" spans="1:19" ht="12" customHeight="1">
      <c r="A22" s="5"/>
      <c r="B22" s="13">
        <v>15</v>
      </c>
      <c r="C22" s="62">
        <f t="shared" si="1"/>
        <v>1816</v>
      </c>
      <c r="D22" s="62">
        <f t="shared" si="2"/>
        <v>1902.4</v>
      </c>
      <c r="E22" s="62">
        <f t="shared" si="3"/>
        <v>1996.8</v>
      </c>
      <c r="F22" s="33"/>
      <c r="H22">
        <v>1135</v>
      </c>
      <c r="I22">
        <v>1189</v>
      </c>
      <c r="J22">
        <v>1248</v>
      </c>
      <c r="Q22">
        <v>331.64499999999998</v>
      </c>
      <c r="R22">
        <v>347.43400000000003</v>
      </c>
      <c r="S22">
        <v>364.79999999999995</v>
      </c>
    </row>
    <row r="23" spans="1:19" ht="12" customHeight="1">
      <c r="A23" s="2"/>
      <c r="B23" s="13">
        <v>5</v>
      </c>
      <c r="C23" s="62">
        <f t="shared" si="1"/>
        <v>1918.4</v>
      </c>
      <c r="D23" s="62">
        <f t="shared" si="2"/>
        <v>2009.6</v>
      </c>
      <c r="E23" s="62">
        <f t="shared" si="3"/>
        <v>2110.4</v>
      </c>
      <c r="F23" s="33"/>
      <c r="H23">
        <v>1199</v>
      </c>
      <c r="I23">
        <v>1256</v>
      </c>
      <c r="J23">
        <v>1319</v>
      </c>
      <c r="Q23">
        <v>350.34099999999995</v>
      </c>
      <c r="R23">
        <v>367.02299999999997</v>
      </c>
      <c r="S23">
        <v>385.37700000000001</v>
      </c>
    </row>
    <row r="24" spans="1:19" ht="12" customHeight="1">
      <c r="A24" s="34">
        <v>2500</v>
      </c>
      <c r="B24" s="13">
        <v>10</v>
      </c>
      <c r="C24" s="62">
        <f t="shared" si="1"/>
        <v>1974.4</v>
      </c>
      <c r="D24" s="62">
        <f t="shared" si="2"/>
        <v>2068.8000000000002</v>
      </c>
      <c r="E24" s="62">
        <f t="shared" si="3"/>
        <v>2171.1999999999998</v>
      </c>
      <c r="F24" s="33"/>
      <c r="H24">
        <v>1234</v>
      </c>
      <c r="I24">
        <v>1293</v>
      </c>
      <c r="J24">
        <v>1357</v>
      </c>
      <c r="Q24">
        <v>360.54399999999998</v>
      </c>
      <c r="R24">
        <v>377.72</v>
      </c>
      <c r="S24">
        <v>396.60599999999999</v>
      </c>
    </row>
    <row r="25" spans="1:19" ht="12" customHeight="1">
      <c r="A25" s="5"/>
      <c r="B25" s="13">
        <v>15</v>
      </c>
      <c r="C25" s="62">
        <f t="shared" si="1"/>
        <v>2033.6</v>
      </c>
      <c r="D25" s="62">
        <f t="shared" si="2"/>
        <v>2129.6</v>
      </c>
      <c r="E25" s="62">
        <f t="shared" si="3"/>
        <v>2236.8000000000002</v>
      </c>
      <c r="F25" s="33"/>
      <c r="H25">
        <v>1271</v>
      </c>
      <c r="I25">
        <v>1331</v>
      </c>
      <c r="J25">
        <v>1398</v>
      </c>
      <c r="Q25">
        <v>371.35499999999996</v>
      </c>
      <c r="R25">
        <v>389.04399999999998</v>
      </c>
      <c r="S25">
        <v>408.5</v>
      </c>
    </row>
    <row r="26" spans="1:19" ht="12" customHeight="1">
      <c r="A26" s="2"/>
      <c r="B26" s="13">
        <v>5</v>
      </c>
      <c r="C26" s="62">
        <f t="shared" si="1"/>
        <v>2140.8000000000002</v>
      </c>
      <c r="D26" s="62">
        <f t="shared" si="2"/>
        <v>2243.1999999999998</v>
      </c>
      <c r="E26" s="62">
        <f t="shared" si="3"/>
        <v>2355.1999999999998</v>
      </c>
      <c r="F26" s="33"/>
      <c r="H26">
        <v>1338</v>
      </c>
      <c r="I26">
        <v>1402</v>
      </c>
      <c r="J26">
        <v>1472</v>
      </c>
      <c r="Q26">
        <v>391.077</v>
      </c>
      <c r="R26">
        <v>409.69699999999995</v>
      </c>
      <c r="S26">
        <v>430.19799999999998</v>
      </c>
    </row>
    <row r="27" spans="1:19" ht="12" customHeight="1">
      <c r="A27" s="34">
        <v>3000</v>
      </c>
      <c r="B27" s="13">
        <v>10</v>
      </c>
      <c r="C27" s="62">
        <f t="shared" si="1"/>
        <v>2203.1999999999998</v>
      </c>
      <c r="D27" s="62">
        <f t="shared" si="2"/>
        <v>2308.8000000000002</v>
      </c>
      <c r="E27" s="62">
        <f t="shared" si="3"/>
        <v>2424</v>
      </c>
      <c r="F27" s="33"/>
      <c r="H27">
        <v>1377</v>
      </c>
      <c r="I27">
        <v>1443</v>
      </c>
      <c r="J27">
        <v>1515</v>
      </c>
      <c r="Q27">
        <v>402.47700000000003</v>
      </c>
      <c r="R27">
        <v>421.62899999999996</v>
      </c>
      <c r="S27">
        <v>442.71899999999994</v>
      </c>
    </row>
    <row r="28" spans="1:19" ht="12" customHeight="1">
      <c r="A28" s="5"/>
      <c r="B28" s="13">
        <v>15</v>
      </c>
      <c r="C28" s="62">
        <f t="shared" si="1"/>
        <v>2270.4</v>
      </c>
      <c r="D28" s="62">
        <f t="shared" si="2"/>
        <v>2377.6</v>
      </c>
      <c r="E28" s="62">
        <f t="shared" si="3"/>
        <v>2496</v>
      </c>
      <c r="F28" s="33"/>
      <c r="H28">
        <v>1419</v>
      </c>
      <c r="I28">
        <v>1486</v>
      </c>
      <c r="J28">
        <v>1560</v>
      </c>
      <c r="Q28">
        <v>414.54199999999997</v>
      </c>
      <c r="R28">
        <v>434.28299999999996</v>
      </c>
      <c r="S28">
        <v>456</v>
      </c>
    </row>
    <row r="29" spans="1:19" ht="12" customHeight="1">
      <c r="A29" s="2"/>
      <c r="B29" s="13">
        <v>5</v>
      </c>
      <c r="C29" s="62">
        <f t="shared" si="1"/>
        <v>2248</v>
      </c>
      <c r="D29" s="62">
        <f t="shared" si="2"/>
        <v>2355.1999999999998</v>
      </c>
      <c r="E29" s="62">
        <f t="shared" si="3"/>
        <v>2473.6</v>
      </c>
      <c r="F29" s="33"/>
      <c r="H29">
        <v>1405</v>
      </c>
      <c r="I29">
        <v>1472</v>
      </c>
      <c r="J29">
        <v>1546</v>
      </c>
      <c r="Q29">
        <v>410.62799999999999</v>
      </c>
      <c r="R29">
        <v>430.19799999999998</v>
      </c>
      <c r="S29">
        <v>451.70600000000002</v>
      </c>
    </row>
    <row r="30" spans="1:19" ht="12" customHeight="1">
      <c r="A30" s="34">
        <v>3200</v>
      </c>
      <c r="B30" s="13">
        <v>10</v>
      </c>
      <c r="C30" s="62">
        <f t="shared" si="1"/>
        <v>2313.6</v>
      </c>
      <c r="D30" s="62">
        <f t="shared" si="2"/>
        <v>2424</v>
      </c>
      <c r="E30" s="62">
        <f t="shared" si="3"/>
        <v>2545.6</v>
      </c>
      <c r="F30" s="33"/>
      <c r="H30">
        <v>1446</v>
      </c>
      <c r="I30">
        <v>1515</v>
      </c>
      <c r="J30">
        <v>1591</v>
      </c>
      <c r="Q30">
        <v>422.59799999999996</v>
      </c>
      <c r="R30">
        <v>442.71899999999994</v>
      </c>
      <c r="S30">
        <v>464.85399999999998</v>
      </c>
    </row>
    <row r="31" spans="1:19" ht="12" customHeight="1">
      <c r="A31" s="5"/>
      <c r="B31" s="13">
        <v>15</v>
      </c>
      <c r="C31" s="62">
        <f t="shared" si="1"/>
        <v>2382.4</v>
      </c>
      <c r="D31" s="62">
        <f t="shared" si="2"/>
        <v>2496</v>
      </c>
      <c r="E31" s="62">
        <f t="shared" si="3"/>
        <v>2620.8000000000002</v>
      </c>
      <c r="F31" s="33"/>
      <c r="H31">
        <v>1489</v>
      </c>
      <c r="I31">
        <v>1560</v>
      </c>
      <c r="J31">
        <v>1638</v>
      </c>
      <c r="Q31">
        <v>435.27099999999996</v>
      </c>
      <c r="R31">
        <v>456</v>
      </c>
      <c r="S31">
        <v>478.79999999999995</v>
      </c>
    </row>
    <row r="32" spans="1:19" ht="12" customHeight="1">
      <c r="A32" s="2"/>
      <c r="B32" s="13">
        <v>5</v>
      </c>
      <c r="C32" s="62">
        <f t="shared" si="1"/>
        <v>2419.1999999999998</v>
      </c>
      <c r="D32" s="62">
        <f t="shared" si="2"/>
        <v>2534.4</v>
      </c>
      <c r="E32" s="62">
        <f t="shared" si="3"/>
        <v>2660.8</v>
      </c>
      <c r="F32" s="33"/>
      <c r="H32">
        <v>1512</v>
      </c>
      <c r="I32">
        <v>1584</v>
      </c>
      <c r="J32">
        <v>1663</v>
      </c>
      <c r="Q32">
        <v>441.84500000000003</v>
      </c>
      <c r="R32">
        <v>462.87799999999999</v>
      </c>
      <c r="S32">
        <v>486.03899999999999</v>
      </c>
    </row>
    <row r="33" spans="1:19" ht="12" customHeight="1">
      <c r="A33" s="34">
        <v>3500</v>
      </c>
      <c r="B33" s="13">
        <v>10</v>
      </c>
      <c r="C33" s="62">
        <f t="shared" si="1"/>
        <v>2489.6</v>
      </c>
      <c r="D33" s="62">
        <f t="shared" si="2"/>
        <v>2608</v>
      </c>
      <c r="E33" s="62">
        <f t="shared" si="3"/>
        <v>2739.2</v>
      </c>
      <c r="F33" s="33"/>
      <c r="H33">
        <v>1556</v>
      </c>
      <c r="I33">
        <v>1630</v>
      </c>
      <c r="J33">
        <v>1712</v>
      </c>
      <c r="Q33">
        <v>454.70799999999997</v>
      </c>
      <c r="R33">
        <v>476.36799999999999</v>
      </c>
      <c r="S33">
        <v>500.19399999999996</v>
      </c>
    </row>
    <row r="34" spans="1:19" ht="12" customHeight="1">
      <c r="A34" s="5"/>
      <c r="B34" s="13">
        <v>15</v>
      </c>
      <c r="C34" s="62">
        <f t="shared" si="1"/>
        <v>2564.8000000000002</v>
      </c>
      <c r="D34" s="62">
        <f t="shared" si="2"/>
        <v>2686.4</v>
      </c>
      <c r="E34" s="62">
        <f t="shared" si="3"/>
        <v>2820.8</v>
      </c>
      <c r="F34" s="33"/>
      <c r="H34">
        <v>1603</v>
      </c>
      <c r="I34">
        <v>1679</v>
      </c>
      <c r="J34">
        <v>1763</v>
      </c>
      <c r="Q34">
        <v>468.34999999999997</v>
      </c>
      <c r="R34">
        <v>490.65600000000001</v>
      </c>
      <c r="S34">
        <v>515.18499999999995</v>
      </c>
    </row>
    <row r="35" spans="1:19" ht="12" customHeight="1">
      <c r="A35" s="2"/>
      <c r="B35" s="13">
        <v>5</v>
      </c>
      <c r="C35" s="62">
        <f t="shared" si="1"/>
        <v>2515.1999999999998</v>
      </c>
      <c r="D35" s="62">
        <f t="shared" si="2"/>
        <v>2635.2</v>
      </c>
      <c r="E35" s="62">
        <f t="shared" si="3"/>
        <v>2768</v>
      </c>
      <c r="F35" s="33"/>
      <c r="H35">
        <v>1572</v>
      </c>
      <c r="I35">
        <v>1647</v>
      </c>
      <c r="J35">
        <v>1730</v>
      </c>
      <c r="Q35">
        <v>459.51499999999999</v>
      </c>
      <c r="R35">
        <v>481.40299999999996</v>
      </c>
      <c r="S35">
        <v>505.476</v>
      </c>
    </row>
    <row r="36" spans="1:19" ht="12" customHeight="1">
      <c r="A36" s="34">
        <v>4000</v>
      </c>
      <c r="B36" s="13">
        <v>10</v>
      </c>
      <c r="C36" s="62">
        <f t="shared" si="1"/>
        <v>2588.8000000000002</v>
      </c>
      <c r="D36" s="62">
        <f t="shared" si="2"/>
        <v>2712</v>
      </c>
      <c r="E36" s="62">
        <f t="shared" si="3"/>
        <v>2848</v>
      </c>
      <c r="F36" s="33"/>
      <c r="H36">
        <v>1618</v>
      </c>
      <c r="I36">
        <v>1695</v>
      </c>
      <c r="J36">
        <v>1780</v>
      </c>
      <c r="Q36">
        <v>472.90999999999997</v>
      </c>
      <c r="R36">
        <v>495.42499999999995</v>
      </c>
      <c r="S36">
        <v>520.20100000000002</v>
      </c>
    </row>
    <row r="37" spans="1:19" ht="12" customHeight="1">
      <c r="A37" s="5"/>
      <c r="B37" s="13">
        <v>15</v>
      </c>
      <c r="C37" s="62">
        <f t="shared" si="1"/>
        <v>2667.2</v>
      </c>
      <c r="D37" s="62">
        <f t="shared" si="2"/>
        <v>2793.6</v>
      </c>
      <c r="E37" s="62">
        <f t="shared" si="3"/>
        <v>2932.8</v>
      </c>
      <c r="F37" s="33"/>
      <c r="H37">
        <v>1667</v>
      </c>
      <c r="I37">
        <v>1746</v>
      </c>
      <c r="J37">
        <v>1833</v>
      </c>
      <c r="Q37">
        <v>487.084</v>
      </c>
      <c r="R37">
        <v>510.28299999999996</v>
      </c>
      <c r="S37">
        <v>535.79999999999995</v>
      </c>
    </row>
    <row r="38" spans="1:19" ht="12" customHeight="1">
      <c r="A38" s="2"/>
      <c r="B38" s="13">
        <v>5</v>
      </c>
      <c r="C38" s="62">
        <f t="shared" si="1"/>
        <v>3078.3999999999996</v>
      </c>
      <c r="D38" s="62">
        <f t="shared" si="2"/>
        <v>3224</v>
      </c>
      <c r="E38" s="62">
        <f t="shared" si="3"/>
        <v>3385.6</v>
      </c>
      <c r="F38" s="33"/>
      <c r="H38">
        <v>1924</v>
      </c>
      <c r="I38">
        <v>2015</v>
      </c>
      <c r="J38">
        <v>2116</v>
      </c>
      <c r="Q38">
        <v>562.17199999999991</v>
      </c>
      <c r="R38">
        <v>588.94299999999998</v>
      </c>
      <c r="S38">
        <v>618.39300000000003</v>
      </c>
    </row>
    <row r="39" spans="1:19" ht="12" customHeight="1">
      <c r="A39" s="34">
        <v>5000</v>
      </c>
      <c r="B39" s="13">
        <v>10</v>
      </c>
      <c r="C39" s="62">
        <f t="shared" si="1"/>
        <v>3168</v>
      </c>
      <c r="D39" s="62">
        <f t="shared" si="2"/>
        <v>3318.3999999999996</v>
      </c>
      <c r="E39" s="62">
        <f t="shared" si="3"/>
        <v>3484.8</v>
      </c>
      <c r="F39" s="33"/>
      <c r="H39">
        <v>1980</v>
      </c>
      <c r="I39">
        <v>2074</v>
      </c>
      <c r="J39">
        <v>2178</v>
      </c>
      <c r="Q39">
        <v>578.54999999999995</v>
      </c>
      <c r="R39">
        <v>606.1</v>
      </c>
      <c r="S39">
        <v>636.40499999999997</v>
      </c>
    </row>
    <row r="40" spans="1:19" ht="12" customHeight="1">
      <c r="A40" s="5"/>
      <c r="B40" s="13">
        <v>15</v>
      </c>
      <c r="C40" s="62">
        <f t="shared" si="1"/>
        <v>3262.3999999999996</v>
      </c>
      <c r="D40" s="62">
        <f t="shared" si="2"/>
        <v>3417.6</v>
      </c>
      <c r="E40" s="62">
        <f t="shared" si="3"/>
        <v>3588.8</v>
      </c>
      <c r="F40" s="33"/>
      <c r="H40">
        <v>2039</v>
      </c>
      <c r="I40">
        <v>2136</v>
      </c>
      <c r="J40">
        <v>2243</v>
      </c>
      <c r="Q40">
        <v>595.91599999999994</v>
      </c>
      <c r="R40">
        <v>624.2829999999999</v>
      </c>
      <c r="S40">
        <v>655.5</v>
      </c>
    </row>
    <row r="41" spans="1:19" ht="78.75" customHeight="1">
      <c r="A41" s="190" t="s">
        <v>29</v>
      </c>
      <c r="B41" s="190"/>
      <c r="C41" s="190"/>
      <c r="D41" s="190"/>
      <c r="E41" s="190"/>
      <c r="F41" s="190"/>
      <c r="Q41">
        <v>0</v>
      </c>
      <c r="R41">
        <v>0</v>
      </c>
      <c r="S41">
        <v>0</v>
      </c>
    </row>
    <row r="42" spans="1:19" ht="12.75" customHeight="1">
      <c r="A42" s="168" t="s">
        <v>149</v>
      </c>
      <c r="B42" s="169"/>
      <c r="C42" s="169"/>
      <c r="D42" s="169"/>
      <c r="E42" s="169"/>
      <c r="F42" s="169"/>
      <c r="Q42">
        <v>0</v>
      </c>
      <c r="R42">
        <v>0</v>
      </c>
      <c r="S42">
        <v>0</v>
      </c>
    </row>
    <row r="43" spans="1:19" ht="12.75" customHeight="1">
      <c r="A43" s="169" t="s">
        <v>89</v>
      </c>
      <c r="B43" s="169"/>
      <c r="C43" s="169"/>
      <c r="D43" s="169"/>
      <c r="E43" s="169"/>
      <c r="F43" s="169"/>
      <c r="Q43">
        <v>0</v>
      </c>
      <c r="R43">
        <v>0</v>
      </c>
      <c r="S43">
        <v>0</v>
      </c>
    </row>
    <row r="44" spans="1:19" ht="12.75" customHeight="1">
      <c r="A44" s="169" t="s">
        <v>90</v>
      </c>
      <c r="B44" s="169"/>
      <c r="C44" s="169"/>
      <c r="D44" s="169"/>
      <c r="E44" s="169"/>
      <c r="F44" s="169"/>
      <c r="Q44">
        <v>0</v>
      </c>
      <c r="R44">
        <v>0</v>
      </c>
      <c r="S44">
        <v>0</v>
      </c>
    </row>
    <row r="45" spans="1:19" ht="12.75" customHeight="1">
      <c r="A45" s="169" t="s">
        <v>76</v>
      </c>
      <c r="B45" s="169"/>
      <c r="C45" s="169"/>
      <c r="D45" s="169"/>
      <c r="E45" s="169"/>
      <c r="F45" s="169"/>
      <c r="Q45">
        <v>0</v>
      </c>
      <c r="R45">
        <v>0</v>
      </c>
      <c r="S45">
        <v>0</v>
      </c>
    </row>
    <row r="46" spans="1:19" ht="12.75" customHeight="1">
      <c r="A46" s="169" t="s">
        <v>91</v>
      </c>
      <c r="B46" s="169"/>
      <c r="C46" s="169"/>
      <c r="D46" s="169"/>
      <c r="E46" s="169"/>
      <c r="F46" s="169"/>
      <c r="Q46">
        <v>0</v>
      </c>
      <c r="R46">
        <v>0</v>
      </c>
      <c r="S46">
        <v>0</v>
      </c>
    </row>
    <row r="47" spans="1:19">
      <c r="Q47">
        <v>0</v>
      </c>
      <c r="R47">
        <v>0</v>
      </c>
      <c r="S47">
        <v>0</v>
      </c>
    </row>
    <row r="48" spans="1:19">
      <c r="Q48">
        <v>0</v>
      </c>
      <c r="R48">
        <v>0</v>
      </c>
      <c r="S48">
        <v>0</v>
      </c>
    </row>
    <row r="49" spans="17:19">
      <c r="Q49">
        <v>0</v>
      </c>
      <c r="R49">
        <v>0</v>
      </c>
      <c r="S49">
        <v>0</v>
      </c>
    </row>
    <row r="50" spans="17:19">
      <c r="Q50">
        <v>0</v>
      </c>
      <c r="R50">
        <v>0</v>
      </c>
      <c r="S50">
        <v>0</v>
      </c>
    </row>
    <row r="51" spans="17:19">
      <c r="Q51">
        <v>0</v>
      </c>
      <c r="R51">
        <v>0</v>
      </c>
      <c r="S51">
        <v>0</v>
      </c>
    </row>
    <row r="52" spans="17:19">
      <c r="Q52">
        <v>0</v>
      </c>
      <c r="R52">
        <v>0</v>
      </c>
      <c r="S52">
        <v>0</v>
      </c>
    </row>
    <row r="53" spans="17:19">
      <c r="Q53">
        <v>0</v>
      </c>
      <c r="R53">
        <v>0</v>
      </c>
      <c r="S53">
        <v>0</v>
      </c>
    </row>
    <row r="54" spans="17:19">
      <c r="Q54">
        <v>0</v>
      </c>
      <c r="R54">
        <v>0</v>
      </c>
      <c r="S54">
        <v>0</v>
      </c>
    </row>
    <row r="55" spans="17:19">
      <c r="Q55">
        <v>0</v>
      </c>
      <c r="R55">
        <v>0</v>
      </c>
      <c r="S55">
        <v>0</v>
      </c>
    </row>
    <row r="56" spans="17:19">
      <c r="Q56">
        <v>0</v>
      </c>
      <c r="R56">
        <v>0</v>
      </c>
      <c r="S56">
        <v>0</v>
      </c>
    </row>
    <row r="57" spans="17:19">
      <c r="Q57">
        <v>0</v>
      </c>
      <c r="R57">
        <v>0</v>
      </c>
      <c r="S57">
        <v>0</v>
      </c>
    </row>
    <row r="58" spans="17:19">
      <c r="Q58">
        <v>0</v>
      </c>
      <c r="R58">
        <v>0</v>
      </c>
      <c r="S58">
        <v>0</v>
      </c>
    </row>
    <row r="59" spans="17:19">
      <c r="Q59">
        <v>0</v>
      </c>
      <c r="R59">
        <v>0</v>
      </c>
      <c r="S59">
        <v>0</v>
      </c>
    </row>
    <row r="60" spans="17:19">
      <c r="Q60">
        <v>0</v>
      </c>
      <c r="R60">
        <v>0</v>
      </c>
      <c r="S60">
        <v>0</v>
      </c>
    </row>
    <row r="61" spans="17:19">
      <c r="Q61">
        <v>0</v>
      </c>
      <c r="R61">
        <v>0</v>
      </c>
      <c r="S61">
        <v>0</v>
      </c>
    </row>
    <row r="62" spans="17:19">
      <c r="Q62">
        <v>0</v>
      </c>
      <c r="R62">
        <v>0</v>
      </c>
      <c r="S62">
        <v>0</v>
      </c>
    </row>
    <row r="63" spans="17:19">
      <c r="Q63">
        <v>0</v>
      </c>
      <c r="R63">
        <v>0</v>
      </c>
      <c r="S63">
        <v>0</v>
      </c>
    </row>
    <row r="64" spans="17:19">
      <c r="Q64">
        <v>0</v>
      </c>
      <c r="R64">
        <v>0</v>
      </c>
      <c r="S64">
        <v>0</v>
      </c>
    </row>
    <row r="65" spans="17:19">
      <c r="Q65">
        <v>0</v>
      </c>
      <c r="R65">
        <v>0</v>
      </c>
      <c r="S65">
        <v>0</v>
      </c>
    </row>
    <row r="66" spans="17:19">
      <c r="Q66">
        <v>0</v>
      </c>
      <c r="R66">
        <v>0</v>
      </c>
      <c r="S66">
        <v>0</v>
      </c>
    </row>
    <row r="67" spans="17:19">
      <c r="Q67">
        <v>0</v>
      </c>
      <c r="R67">
        <v>0</v>
      </c>
      <c r="S67">
        <v>0</v>
      </c>
    </row>
    <row r="68" spans="17:19">
      <c r="Q68">
        <v>0</v>
      </c>
      <c r="R68">
        <v>0</v>
      </c>
      <c r="S68">
        <v>0</v>
      </c>
    </row>
    <row r="69" spans="17:19">
      <c r="Q69">
        <v>0</v>
      </c>
      <c r="R69">
        <v>0</v>
      </c>
      <c r="S69">
        <v>0</v>
      </c>
    </row>
    <row r="70" spans="17:19">
      <c r="Q70">
        <v>0</v>
      </c>
      <c r="R70">
        <v>0</v>
      </c>
      <c r="S70">
        <v>0</v>
      </c>
    </row>
    <row r="71" spans="17:19">
      <c r="Q71">
        <v>0</v>
      </c>
      <c r="R71">
        <v>0</v>
      </c>
      <c r="S71">
        <v>0</v>
      </c>
    </row>
    <row r="72" spans="17:19">
      <c r="Q72">
        <v>0</v>
      </c>
      <c r="R72">
        <v>0</v>
      </c>
      <c r="S72">
        <v>0</v>
      </c>
    </row>
    <row r="73" spans="17:19">
      <c r="Q73">
        <v>0</v>
      </c>
      <c r="R73">
        <v>0</v>
      </c>
      <c r="S73">
        <v>0</v>
      </c>
    </row>
    <row r="74" spans="17:19">
      <c r="Q74">
        <v>0</v>
      </c>
      <c r="R74">
        <v>0</v>
      </c>
      <c r="S74">
        <v>0</v>
      </c>
    </row>
    <row r="75" spans="17:19">
      <c r="Q75">
        <v>0</v>
      </c>
      <c r="R75">
        <v>0</v>
      </c>
      <c r="S75">
        <v>0</v>
      </c>
    </row>
    <row r="76" spans="17:19">
      <c r="Q76">
        <v>0</v>
      </c>
      <c r="R76">
        <v>0</v>
      </c>
      <c r="S76">
        <v>0</v>
      </c>
    </row>
    <row r="77" spans="17:19">
      <c r="Q77">
        <v>0</v>
      </c>
      <c r="R77">
        <v>0</v>
      </c>
      <c r="S77">
        <v>0</v>
      </c>
    </row>
    <row r="78" spans="17:19">
      <c r="Q78">
        <v>0</v>
      </c>
      <c r="R78">
        <v>0</v>
      </c>
      <c r="S78">
        <v>0</v>
      </c>
    </row>
    <row r="79" spans="17:19">
      <c r="Q79">
        <v>0</v>
      </c>
      <c r="R79">
        <v>0</v>
      </c>
      <c r="S79">
        <v>0</v>
      </c>
    </row>
    <row r="80" spans="17:19">
      <c r="Q80">
        <v>0</v>
      </c>
      <c r="R80">
        <v>0</v>
      </c>
      <c r="S80">
        <v>0</v>
      </c>
    </row>
    <row r="81" spans="17:19">
      <c r="Q81">
        <v>0</v>
      </c>
      <c r="R81">
        <v>0</v>
      </c>
      <c r="S81">
        <v>0</v>
      </c>
    </row>
    <row r="82" spans="17:19">
      <c r="Q82">
        <v>0</v>
      </c>
      <c r="R82">
        <v>0</v>
      </c>
      <c r="S82">
        <v>0</v>
      </c>
    </row>
    <row r="83" spans="17:19">
      <c r="Q83">
        <v>0</v>
      </c>
      <c r="R83">
        <v>0</v>
      </c>
      <c r="S83">
        <v>0</v>
      </c>
    </row>
    <row r="84" spans="17:19">
      <c r="Q84">
        <v>0</v>
      </c>
      <c r="R84">
        <v>0</v>
      </c>
      <c r="S84">
        <v>0</v>
      </c>
    </row>
    <row r="85" spans="17:19">
      <c r="Q85">
        <v>0</v>
      </c>
      <c r="R85">
        <v>0</v>
      </c>
      <c r="S85">
        <v>0</v>
      </c>
    </row>
    <row r="86" spans="17:19">
      <c r="Q86">
        <v>0</v>
      </c>
      <c r="R86">
        <v>0</v>
      </c>
      <c r="S86">
        <v>0</v>
      </c>
    </row>
    <row r="87" spans="17:19">
      <c r="Q87">
        <v>0</v>
      </c>
      <c r="R87">
        <v>0</v>
      </c>
      <c r="S87">
        <v>0</v>
      </c>
    </row>
    <row r="88" spans="17:19">
      <c r="Q88">
        <v>0</v>
      </c>
      <c r="R88">
        <v>0</v>
      </c>
      <c r="S88">
        <v>0</v>
      </c>
    </row>
    <row r="89" spans="17:19">
      <c r="Q89">
        <v>0</v>
      </c>
      <c r="R89">
        <v>0</v>
      </c>
      <c r="S89">
        <v>0</v>
      </c>
    </row>
    <row r="90" spans="17:19">
      <c r="Q90">
        <v>0</v>
      </c>
      <c r="R90">
        <v>0</v>
      </c>
      <c r="S90">
        <v>0</v>
      </c>
    </row>
    <row r="91" spans="17:19">
      <c r="Q91">
        <v>0</v>
      </c>
      <c r="R91">
        <v>0</v>
      </c>
      <c r="S91">
        <v>0</v>
      </c>
    </row>
    <row r="92" spans="17:19">
      <c r="Q92">
        <v>0</v>
      </c>
      <c r="R92">
        <v>0</v>
      </c>
      <c r="S92">
        <v>0</v>
      </c>
    </row>
    <row r="93" spans="17:19">
      <c r="Q93">
        <v>0</v>
      </c>
      <c r="R93">
        <v>0</v>
      </c>
      <c r="S93">
        <v>0</v>
      </c>
    </row>
    <row r="94" spans="17:19">
      <c r="Q94">
        <v>0</v>
      </c>
      <c r="R94">
        <v>0</v>
      </c>
      <c r="S94">
        <v>0</v>
      </c>
    </row>
    <row r="95" spans="17:19">
      <c r="Q95">
        <v>0</v>
      </c>
      <c r="R95">
        <v>0</v>
      </c>
      <c r="S95">
        <v>0</v>
      </c>
    </row>
    <row r="96" spans="17:19">
      <c r="Q96">
        <v>0</v>
      </c>
      <c r="R96">
        <v>0</v>
      </c>
      <c r="S96">
        <v>0</v>
      </c>
    </row>
    <row r="97" spans="17:19">
      <c r="Q97">
        <v>0</v>
      </c>
      <c r="R97">
        <v>0</v>
      </c>
      <c r="S97">
        <v>0</v>
      </c>
    </row>
    <row r="98" spans="17:19">
      <c r="Q98">
        <v>0</v>
      </c>
      <c r="R98">
        <v>0</v>
      </c>
      <c r="S98">
        <v>0</v>
      </c>
    </row>
    <row r="99" spans="17:19">
      <c r="Q99">
        <v>0</v>
      </c>
      <c r="R99">
        <v>0</v>
      </c>
      <c r="S99">
        <v>0</v>
      </c>
    </row>
    <row r="100" spans="17:19">
      <c r="Q100">
        <v>0</v>
      </c>
      <c r="R100">
        <v>0</v>
      </c>
      <c r="S100">
        <v>0</v>
      </c>
    </row>
    <row r="101" spans="17:19">
      <c r="Q101">
        <v>0</v>
      </c>
      <c r="R101">
        <v>0</v>
      </c>
      <c r="S101">
        <v>0</v>
      </c>
    </row>
    <row r="102" spans="17:19">
      <c r="Q102">
        <v>0</v>
      </c>
      <c r="R102">
        <v>0</v>
      </c>
      <c r="S102">
        <v>0</v>
      </c>
    </row>
    <row r="103" spans="17:19">
      <c r="Q103">
        <v>0</v>
      </c>
      <c r="R103">
        <v>0</v>
      </c>
      <c r="S103">
        <v>0</v>
      </c>
    </row>
    <row r="104" spans="17:19">
      <c r="Q104">
        <v>0</v>
      </c>
      <c r="R104">
        <v>0</v>
      </c>
      <c r="S104">
        <v>0</v>
      </c>
    </row>
    <row r="105" spans="17:19">
      <c r="Q105">
        <v>0</v>
      </c>
      <c r="R105">
        <v>0</v>
      </c>
      <c r="S105">
        <v>0</v>
      </c>
    </row>
    <row r="106" spans="17:19">
      <c r="Q106">
        <v>0</v>
      </c>
      <c r="R106">
        <v>0</v>
      </c>
      <c r="S106">
        <v>0</v>
      </c>
    </row>
    <row r="107" spans="17:19">
      <c r="Q107">
        <v>0</v>
      </c>
      <c r="R107">
        <v>0</v>
      </c>
      <c r="S107">
        <v>0</v>
      </c>
    </row>
    <row r="108" spans="17:19">
      <c r="Q108">
        <v>0</v>
      </c>
      <c r="R108">
        <v>0</v>
      </c>
      <c r="S108">
        <v>0</v>
      </c>
    </row>
    <row r="109" spans="17:19">
      <c r="Q109">
        <v>0</v>
      </c>
      <c r="R109">
        <v>0</v>
      </c>
      <c r="S109">
        <v>0</v>
      </c>
    </row>
    <row r="110" spans="17:19">
      <c r="Q110">
        <v>0</v>
      </c>
      <c r="R110">
        <v>0</v>
      </c>
      <c r="S110">
        <v>0</v>
      </c>
    </row>
    <row r="111" spans="17:19">
      <c r="Q111">
        <v>0</v>
      </c>
      <c r="R111">
        <v>0</v>
      </c>
      <c r="S111">
        <v>0</v>
      </c>
    </row>
    <row r="112" spans="17:19">
      <c r="Q112">
        <v>0</v>
      </c>
      <c r="R112">
        <v>0</v>
      </c>
      <c r="S112">
        <v>0</v>
      </c>
    </row>
    <row r="113" spans="17:19">
      <c r="Q113">
        <v>0</v>
      </c>
      <c r="R113">
        <v>0</v>
      </c>
      <c r="S113">
        <v>0</v>
      </c>
    </row>
    <row r="114" spans="17:19">
      <c r="Q114">
        <v>0</v>
      </c>
      <c r="R114">
        <v>0</v>
      </c>
      <c r="S114">
        <v>0</v>
      </c>
    </row>
    <row r="115" spans="17:19">
      <c r="Q115">
        <v>0</v>
      </c>
      <c r="R115">
        <v>0</v>
      </c>
      <c r="S115">
        <v>0</v>
      </c>
    </row>
    <row r="116" spans="17:19">
      <c r="Q116">
        <v>0</v>
      </c>
      <c r="R116">
        <v>0</v>
      </c>
      <c r="S116">
        <v>0</v>
      </c>
    </row>
    <row r="117" spans="17:19">
      <c r="Q117">
        <v>0</v>
      </c>
      <c r="R117">
        <v>0</v>
      </c>
      <c r="S117">
        <v>0</v>
      </c>
    </row>
    <row r="118" spans="17:19">
      <c r="Q118">
        <v>0</v>
      </c>
      <c r="R118">
        <v>0</v>
      </c>
      <c r="S118">
        <v>0</v>
      </c>
    </row>
    <row r="119" spans="17:19">
      <c r="Q119">
        <v>0</v>
      </c>
      <c r="R119">
        <v>0</v>
      </c>
      <c r="S119">
        <v>0</v>
      </c>
    </row>
    <row r="120" spans="17:19">
      <c r="Q120">
        <v>0</v>
      </c>
      <c r="R120">
        <v>0</v>
      </c>
      <c r="S120">
        <v>0</v>
      </c>
    </row>
    <row r="121" spans="17:19">
      <c r="Q121">
        <v>0</v>
      </c>
      <c r="R121">
        <v>0</v>
      </c>
      <c r="S121">
        <v>0</v>
      </c>
    </row>
    <row r="122" spans="17:19">
      <c r="Q122">
        <v>0</v>
      </c>
      <c r="R122">
        <v>0</v>
      </c>
      <c r="S122">
        <v>0</v>
      </c>
    </row>
    <row r="123" spans="17:19">
      <c r="Q123">
        <v>0</v>
      </c>
      <c r="R123">
        <v>0</v>
      </c>
      <c r="S123">
        <v>0</v>
      </c>
    </row>
    <row r="124" spans="17:19">
      <c r="Q124">
        <v>0</v>
      </c>
      <c r="R124">
        <v>0</v>
      </c>
      <c r="S124">
        <v>0</v>
      </c>
    </row>
    <row r="125" spans="17:19">
      <c r="Q125">
        <v>0</v>
      </c>
      <c r="R125">
        <v>0</v>
      </c>
      <c r="S125">
        <v>0</v>
      </c>
    </row>
    <row r="126" spans="17:19">
      <c r="Q126">
        <v>0</v>
      </c>
      <c r="R126">
        <v>0</v>
      </c>
      <c r="S126">
        <v>0</v>
      </c>
    </row>
    <row r="127" spans="17:19">
      <c r="Q127">
        <v>0</v>
      </c>
      <c r="R127">
        <v>0</v>
      </c>
      <c r="S127">
        <v>0</v>
      </c>
    </row>
    <row r="128" spans="17:19">
      <c r="Q128">
        <v>0</v>
      </c>
      <c r="R128">
        <v>0</v>
      </c>
      <c r="S128">
        <v>0</v>
      </c>
    </row>
    <row r="129" spans="17:19">
      <c r="Q129">
        <v>0</v>
      </c>
      <c r="R129">
        <v>0</v>
      </c>
      <c r="S129">
        <v>0</v>
      </c>
    </row>
    <row r="130" spans="17:19">
      <c r="Q130">
        <v>0</v>
      </c>
      <c r="R130">
        <v>0</v>
      </c>
      <c r="S130">
        <v>0</v>
      </c>
    </row>
    <row r="131" spans="17:19">
      <c r="Q131">
        <v>0</v>
      </c>
      <c r="R131">
        <v>0</v>
      </c>
      <c r="S131">
        <v>0</v>
      </c>
    </row>
    <row r="132" spans="17:19">
      <c r="Q132">
        <v>0</v>
      </c>
      <c r="R132">
        <v>0</v>
      </c>
      <c r="S132">
        <v>0</v>
      </c>
    </row>
    <row r="133" spans="17:19">
      <c r="Q133">
        <v>0</v>
      </c>
      <c r="R133">
        <v>0</v>
      </c>
      <c r="S133">
        <v>0</v>
      </c>
    </row>
    <row r="134" spans="17:19">
      <c r="Q134">
        <v>0</v>
      </c>
      <c r="R134">
        <v>0</v>
      </c>
      <c r="S134">
        <v>0</v>
      </c>
    </row>
    <row r="135" spans="17:19">
      <c r="Q135">
        <v>0</v>
      </c>
      <c r="R135">
        <v>0</v>
      </c>
      <c r="S135">
        <v>0</v>
      </c>
    </row>
    <row r="136" spans="17:19">
      <c r="Q136">
        <v>0</v>
      </c>
      <c r="R136">
        <v>0</v>
      </c>
      <c r="S136">
        <v>0</v>
      </c>
    </row>
    <row r="137" spans="17:19">
      <c r="Q137">
        <v>0</v>
      </c>
      <c r="R137">
        <v>0</v>
      </c>
      <c r="S137">
        <v>0</v>
      </c>
    </row>
    <row r="138" spans="17:19">
      <c r="Q138">
        <v>0</v>
      </c>
      <c r="R138">
        <v>0</v>
      </c>
      <c r="S138">
        <v>0</v>
      </c>
    </row>
    <row r="139" spans="17:19">
      <c r="Q139">
        <v>0</v>
      </c>
      <c r="R139">
        <v>0</v>
      </c>
      <c r="S139">
        <v>0</v>
      </c>
    </row>
    <row r="140" spans="17:19">
      <c r="Q140">
        <v>0</v>
      </c>
      <c r="R140">
        <v>0</v>
      </c>
      <c r="S140">
        <v>0</v>
      </c>
    </row>
    <row r="141" spans="17:19">
      <c r="Q141">
        <v>0</v>
      </c>
      <c r="R141">
        <v>0</v>
      </c>
      <c r="S141">
        <v>0</v>
      </c>
    </row>
    <row r="142" spans="17:19">
      <c r="Q142">
        <v>0</v>
      </c>
      <c r="R142">
        <v>0</v>
      </c>
      <c r="S142">
        <v>0</v>
      </c>
    </row>
    <row r="143" spans="17:19">
      <c r="Q143">
        <v>0</v>
      </c>
      <c r="R143">
        <v>0</v>
      </c>
      <c r="S143">
        <v>0</v>
      </c>
    </row>
    <row r="144" spans="17:19">
      <c r="Q144">
        <v>0</v>
      </c>
      <c r="R144">
        <v>0</v>
      </c>
      <c r="S144">
        <v>0</v>
      </c>
    </row>
    <row r="145" spans="17:19">
      <c r="Q145">
        <v>0</v>
      </c>
      <c r="R145">
        <v>0</v>
      </c>
      <c r="S145">
        <v>0</v>
      </c>
    </row>
    <row r="146" spans="17:19">
      <c r="Q146">
        <v>0</v>
      </c>
      <c r="R146">
        <v>0</v>
      </c>
      <c r="S146">
        <v>0</v>
      </c>
    </row>
    <row r="147" spans="17:19">
      <c r="Q147">
        <v>0</v>
      </c>
      <c r="R147">
        <v>0</v>
      </c>
      <c r="S147">
        <v>0</v>
      </c>
    </row>
    <row r="148" spans="17:19">
      <c r="Q148">
        <v>0</v>
      </c>
      <c r="R148">
        <v>0</v>
      </c>
      <c r="S148">
        <v>0</v>
      </c>
    </row>
    <row r="149" spans="17:19">
      <c r="Q149">
        <v>0</v>
      </c>
      <c r="R149">
        <v>0</v>
      </c>
      <c r="S149">
        <v>0</v>
      </c>
    </row>
    <row r="150" spans="17:19">
      <c r="Q150">
        <v>0</v>
      </c>
      <c r="R150">
        <v>0</v>
      </c>
      <c r="S150">
        <v>0</v>
      </c>
    </row>
    <row r="151" spans="17:19">
      <c r="Q151">
        <v>0</v>
      </c>
      <c r="R151">
        <v>0</v>
      </c>
      <c r="S151">
        <v>0</v>
      </c>
    </row>
    <row r="152" spans="17:19">
      <c r="Q152">
        <v>0</v>
      </c>
      <c r="R152">
        <v>0</v>
      </c>
      <c r="S152">
        <v>0</v>
      </c>
    </row>
    <row r="153" spans="17:19">
      <c r="Q153">
        <v>0</v>
      </c>
      <c r="R153">
        <v>0</v>
      </c>
      <c r="S153">
        <v>0</v>
      </c>
    </row>
    <row r="154" spans="17:19">
      <c r="Q154">
        <v>0</v>
      </c>
      <c r="R154">
        <v>0</v>
      </c>
      <c r="S154">
        <v>0</v>
      </c>
    </row>
    <row r="155" spans="17:19">
      <c r="Q155">
        <v>0</v>
      </c>
      <c r="R155">
        <v>0</v>
      </c>
      <c r="S155">
        <v>0</v>
      </c>
    </row>
    <row r="156" spans="17:19">
      <c r="Q156">
        <v>0</v>
      </c>
      <c r="R156">
        <v>0</v>
      </c>
      <c r="S156">
        <v>0</v>
      </c>
    </row>
    <row r="157" spans="17:19">
      <c r="Q157">
        <v>0</v>
      </c>
      <c r="R157">
        <v>0</v>
      </c>
      <c r="S157">
        <v>0</v>
      </c>
    </row>
    <row r="158" spans="17:19">
      <c r="Q158">
        <v>0</v>
      </c>
      <c r="R158">
        <v>0</v>
      </c>
      <c r="S158">
        <v>0</v>
      </c>
    </row>
    <row r="159" spans="17:19">
      <c r="Q159">
        <v>0</v>
      </c>
      <c r="R159">
        <v>0</v>
      </c>
      <c r="S159">
        <v>0</v>
      </c>
    </row>
    <row r="160" spans="17:19">
      <c r="Q160">
        <v>0</v>
      </c>
      <c r="R160">
        <v>0</v>
      </c>
      <c r="S160">
        <v>0</v>
      </c>
    </row>
    <row r="161" spans="17:19">
      <c r="Q161">
        <v>0</v>
      </c>
      <c r="R161">
        <v>0</v>
      </c>
      <c r="S161">
        <v>0</v>
      </c>
    </row>
  </sheetData>
  <mergeCells count="8">
    <mergeCell ref="A44:F44"/>
    <mergeCell ref="A45:F45"/>
    <mergeCell ref="A46:F46"/>
    <mergeCell ref="A2:F2"/>
    <mergeCell ref="A3:F3"/>
    <mergeCell ref="A41:F41"/>
    <mergeCell ref="A42:F42"/>
    <mergeCell ref="A43:F43"/>
  </mergeCells>
  <pageMargins left="0.25" right="0.25" top="0.75" bottom="0.75" header="0.3" footer="0.3"/>
  <pageSetup paperSize="9" scale="9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1"/>
  <sheetViews>
    <sheetView topLeftCell="A16" zoomScaleNormal="100" workbookViewId="0">
      <selection activeCell="C6" sqref="C6"/>
    </sheetView>
  </sheetViews>
  <sheetFormatPr defaultRowHeight="12.75"/>
  <cols>
    <col min="1" max="2" width="7.83203125" customWidth="1"/>
    <col min="3" max="3" width="10.6640625" bestFit="1" customWidth="1"/>
    <col min="4" max="5" width="10.5" customWidth="1"/>
    <col min="6" max="6" width="86.6640625" customWidth="1"/>
    <col min="7" max="10" width="0" hidden="1" customWidth="1"/>
    <col min="11" max="11" width="6.83203125" customWidth="1"/>
    <col min="12" max="12" width="1.5" hidden="1" customWidth="1"/>
    <col min="13" max="19" width="8.83203125" hidden="1" customWidth="1"/>
  </cols>
  <sheetData>
    <row r="1" spans="1:19" ht="63.75" customHeight="1">
      <c r="B1" s="44"/>
      <c r="C1" s="44"/>
      <c r="D1" s="44"/>
      <c r="E1" s="44"/>
      <c r="F1" s="110" t="s">
        <v>146</v>
      </c>
    </row>
    <row r="2" spans="1:19" ht="59.25" customHeight="1">
      <c r="A2" s="220" t="s">
        <v>57</v>
      </c>
      <c r="B2" s="220"/>
      <c r="C2" s="220"/>
      <c r="D2" s="220"/>
      <c r="E2" s="220"/>
      <c r="F2" s="220"/>
      <c r="O2">
        <f>data!B3</f>
        <v>3.4208000000000003</v>
      </c>
    </row>
    <row r="3" spans="1:19" ht="19.899999999999999" customHeight="1">
      <c r="A3" s="247" t="s">
        <v>92</v>
      </c>
      <c r="B3" s="248"/>
      <c r="C3" s="248"/>
      <c r="D3" s="248"/>
      <c r="E3" s="248"/>
      <c r="F3" s="248"/>
    </row>
    <row r="4" spans="1:19" ht="30" customHeight="1">
      <c r="A4" s="14" t="s">
        <v>33</v>
      </c>
      <c r="B4" s="15" t="s">
        <v>34</v>
      </c>
      <c r="C4" s="15" t="s">
        <v>35</v>
      </c>
      <c r="D4" s="65" t="s">
        <v>36</v>
      </c>
      <c r="E4" s="67" t="s">
        <v>137</v>
      </c>
      <c r="F4" s="66"/>
    </row>
    <row r="5" spans="1:19" ht="9.75" customHeight="1">
      <c r="A5" s="251">
        <v>100</v>
      </c>
      <c r="B5" s="16">
        <v>1.25</v>
      </c>
      <c r="C5" s="61">
        <f>ROUNDUP($O$2*Q5,0)*0.6+H5</f>
        <v>5305.6</v>
      </c>
      <c r="D5" s="61">
        <f t="shared" ref="D5:E5" si="0">ROUNDUP($O$2*R5,0)*0.6+I5</f>
        <v>5558.4</v>
      </c>
      <c r="E5" s="61">
        <f t="shared" si="0"/>
        <v>5836.7999999999993</v>
      </c>
      <c r="F5" s="35"/>
      <c r="H5">
        <v>3316</v>
      </c>
      <c r="I5" s="105">
        <v>3474</v>
      </c>
      <c r="J5">
        <v>3648</v>
      </c>
      <c r="Q5">
        <v>969.3</v>
      </c>
      <c r="R5">
        <v>1015.436</v>
      </c>
      <c r="S5">
        <v>1066.223</v>
      </c>
    </row>
    <row r="6" spans="1:19" ht="9.75" customHeight="1">
      <c r="A6" s="252"/>
      <c r="B6" s="17">
        <v>1.5</v>
      </c>
      <c r="C6" s="61">
        <f t="shared" ref="C6:C14" si="1">ROUNDUP($O$2*Q6,0)*0.6+H6</f>
        <v>5465.6</v>
      </c>
      <c r="D6" s="61">
        <f t="shared" ref="D6:D14" si="2">ROUNDUP($O$2*R6,0)*0.6+I6</f>
        <v>5724.7999999999993</v>
      </c>
      <c r="E6" s="61">
        <f t="shared" ref="E6:E14" si="3">ROUNDUP($O$2*S6,0)*0.6+J6</f>
        <v>6011.2</v>
      </c>
      <c r="F6" s="35"/>
      <c r="H6">
        <v>3416</v>
      </c>
      <c r="I6">
        <v>3578</v>
      </c>
      <c r="J6">
        <v>3757</v>
      </c>
      <c r="Q6">
        <v>998.35500000000002</v>
      </c>
      <c r="R6">
        <v>1045.912</v>
      </c>
      <c r="S6">
        <v>1098.2</v>
      </c>
    </row>
    <row r="7" spans="1:19" ht="9.75" customHeight="1">
      <c r="A7" s="251">
        <v>150</v>
      </c>
      <c r="B7" s="17">
        <v>1.5</v>
      </c>
      <c r="C7" s="61">
        <f t="shared" si="1"/>
        <v>5572.7999999999993</v>
      </c>
      <c r="D7" s="61">
        <f t="shared" si="2"/>
        <v>5836.7999999999993</v>
      </c>
      <c r="E7" s="61">
        <f t="shared" si="3"/>
        <v>6129.6</v>
      </c>
      <c r="F7" s="35"/>
      <c r="H7">
        <v>3483</v>
      </c>
      <c r="I7">
        <v>3648</v>
      </c>
      <c r="J7">
        <v>3831</v>
      </c>
      <c r="Q7">
        <v>1017.925</v>
      </c>
      <c r="R7">
        <v>1066.394</v>
      </c>
      <c r="S7">
        <v>1119.7080000000001</v>
      </c>
    </row>
    <row r="8" spans="1:19" ht="9.75" customHeight="1">
      <c r="A8" s="252"/>
      <c r="B8" s="17">
        <v>2.5</v>
      </c>
      <c r="C8" s="61">
        <f t="shared" si="1"/>
        <v>5739.2</v>
      </c>
      <c r="D8" s="61">
        <f t="shared" si="2"/>
        <v>6012.7999999999993</v>
      </c>
      <c r="E8" s="61">
        <f t="shared" si="3"/>
        <v>6313.6</v>
      </c>
      <c r="F8" s="35"/>
      <c r="H8">
        <v>3587</v>
      </c>
      <c r="I8">
        <v>3758</v>
      </c>
      <c r="J8">
        <v>3946</v>
      </c>
      <c r="Q8">
        <v>1048.4580000000001</v>
      </c>
      <c r="R8">
        <v>1098.3900000000001</v>
      </c>
      <c r="S8">
        <v>1153.3</v>
      </c>
    </row>
    <row r="9" spans="1:19" ht="9.75" customHeight="1">
      <c r="A9" s="251">
        <v>200</v>
      </c>
      <c r="B9" s="17">
        <v>1.5</v>
      </c>
      <c r="C9" s="61">
        <f t="shared" si="1"/>
        <v>5572.7999999999993</v>
      </c>
      <c r="D9" s="61">
        <f t="shared" si="2"/>
        <v>5836.7999999999993</v>
      </c>
      <c r="E9" s="61">
        <f t="shared" si="3"/>
        <v>6129.6</v>
      </c>
      <c r="F9" s="35"/>
      <c r="H9">
        <v>3483</v>
      </c>
      <c r="I9">
        <v>3648</v>
      </c>
      <c r="J9">
        <v>3831</v>
      </c>
      <c r="Q9">
        <v>1017.925</v>
      </c>
      <c r="R9">
        <v>1066.394</v>
      </c>
      <c r="S9">
        <v>1119.7080000000001</v>
      </c>
    </row>
    <row r="10" spans="1:19" ht="9.75" customHeight="1">
      <c r="A10" s="252"/>
      <c r="B10" s="17">
        <v>2.5</v>
      </c>
      <c r="C10" s="61">
        <f t="shared" si="1"/>
        <v>5739.2</v>
      </c>
      <c r="D10" s="61">
        <f t="shared" si="2"/>
        <v>6012.7999999999993</v>
      </c>
      <c r="E10" s="61">
        <f t="shared" si="3"/>
        <v>6313.6</v>
      </c>
      <c r="F10" s="35"/>
      <c r="H10">
        <v>3587</v>
      </c>
      <c r="I10">
        <v>3758</v>
      </c>
      <c r="J10">
        <v>3946</v>
      </c>
      <c r="Q10">
        <v>1048.4580000000001</v>
      </c>
      <c r="R10">
        <v>1098.3900000000001</v>
      </c>
      <c r="S10">
        <v>1153.3</v>
      </c>
    </row>
    <row r="11" spans="1:19" ht="9.75" customHeight="1">
      <c r="A11" s="251">
        <v>250</v>
      </c>
      <c r="B11" s="17">
        <v>2.5</v>
      </c>
      <c r="C11" s="61">
        <f t="shared" si="1"/>
        <v>5848</v>
      </c>
      <c r="D11" s="61">
        <f t="shared" si="2"/>
        <v>6126.4</v>
      </c>
      <c r="E11" s="61">
        <f t="shared" si="3"/>
        <v>6432</v>
      </c>
      <c r="F11" s="35"/>
      <c r="H11">
        <v>3655</v>
      </c>
      <c r="I11">
        <v>3829</v>
      </c>
      <c r="J11">
        <v>4020</v>
      </c>
      <c r="Q11">
        <v>1068.2180000000001</v>
      </c>
      <c r="R11">
        <v>1119.0999999999999</v>
      </c>
      <c r="S11">
        <v>1175.0550000000001</v>
      </c>
    </row>
    <row r="12" spans="1:19" ht="9.75" customHeight="1">
      <c r="A12" s="252"/>
      <c r="B12" s="16">
        <v>3.75</v>
      </c>
      <c r="C12" s="61">
        <f t="shared" si="1"/>
        <v>6022.4</v>
      </c>
      <c r="D12" s="61">
        <f t="shared" si="2"/>
        <v>6310.4</v>
      </c>
      <c r="E12" s="61">
        <f t="shared" si="3"/>
        <v>6625.6</v>
      </c>
      <c r="F12" s="35"/>
      <c r="H12">
        <v>3764</v>
      </c>
      <c r="I12">
        <v>3944</v>
      </c>
      <c r="J12">
        <v>4141</v>
      </c>
      <c r="Q12">
        <v>1100.271</v>
      </c>
      <c r="R12">
        <v>1152.6729999999998</v>
      </c>
      <c r="S12">
        <v>1210.3</v>
      </c>
    </row>
    <row r="13" spans="1:19" ht="9.75" customHeight="1">
      <c r="A13" s="253">
        <v>300</v>
      </c>
      <c r="B13" s="17">
        <v>2.5</v>
      </c>
      <c r="C13" s="61">
        <f t="shared" si="1"/>
        <v>5848</v>
      </c>
      <c r="D13" s="61">
        <f t="shared" si="2"/>
        <v>6126.4</v>
      </c>
      <c r="E13" s="61">
        <f t="shared" si="3"/>
        <v>6432</v>
      </c>
      <c r="F13" s="35"/>
      <c r="H13">
        <v>3655</v>
      </c>
      <c r="I13">
        <v>3829</v>
      </c>
      <c r="J13">
        <v>4020</v>
      </c>
      <c r="Q13">
        <v>1068.2180000000001</v>
      </c>
      <c r="R13">
        <v>1119.0999999999999</v>
      </c>
      <c r="S13">
        <v>1175.0550000000001</v>
      </c>
    </row>
    <row r="14" spans="1:19" ht="9.75" customHeight="1">
      <c r="A14" s="254"/>
      <c r="B14" s="16">
        <v>3.75</v>
      </c>
      <c r="C14" s="61">
        <f t="shared" si="1"/>
        <v>6022.4</v>
      </c>
      <c r="D14" s="61">
        <f t="shared" si="2"/>
        <v>6310.4</v>
      </c>
      <c r="E14" s="61">
        <f t="shared" si="3"/>
        <v>6625.6</v>
      </c>
      <c r="F14" s="35"/>
      <c r="H14">
        <v>3764</v>
      </c>
      <c r="I14">
        <v>3944</v>
      </c>
      <c r="J14">
        <v>4141</v>
      </c>
      <c r="Q14">
        <v>1100.271</v>
      </c>
      <c r="R14">
        <v>1152.6729999999998</v>
      </c>
      <c r="S14">
        <v>1210.3</v>
      </c>
    </row>
    <row r="15" spans="1:19" ht="118.15" customHeight="1">
      <c r="A15" s="255"/>
      <c r="B15" s="36"/>
      <c r="C15" s="36"/>
      <c r="D15" s="36"/>
      <c r="E15" s="44"/>
      <c r="F15" s="44"/>
      <c r="Q15">
        <v>0</v>
      </c>
      <c r="R15">
        <v>0</v>
      </c>
      <c r="S15">
        <v>0</v>
      </c>
    </row>
    <row r="16" spans="1:19" ht="19.899999999999999" customHeight="1">
      <c r="A16" s="247" t="s">
        <v>93</v>
      </c>
      <c r="B16" s="248"/>
      <c r="C16" s="248"/>
      <c r="D16" s="248"/>
      <c r="E16" s="248"/>
      <c r="F16" s="248"/>
      <c r="Q16">
        <v>0</v>
      </c>
      <c r="R16">
        <v>0</v>
      </c>
      <c r="S16">
        <v>0</v>
      </c>
    </row>
    <row r="17" spans="1:19" ht="28.5" customHeight="1">
      <c r="A17" s="1" t="s">
        <v>94</v>
      </c>
      <c r="B17" s="15" t="s">
        <v>34</v>
      </c>
      <c r="C17" s="15" t="s">
        <v>35</v>
      </c>
      <c r="D17" s="65" t="s">
        <v>36</v>
      </c>
      <c r="E17" s="67" t="s">
        <v>137</v>
      </c>
      <c r="F17" s="66"/>
      <c r="Q17" t="e">
        <v>#VALUE!</v>
      </c>
      <c r="R17" t="e">
        <v>#VALUE!</v>
      </c>
      <c r="S17" t="e">
        <v>#VALUE!</v>
      </c>
    </row>
    <row r="18" spans="1:19" ht="9.75" customHeight="1">
      <c r="A18" s="251">
        <v>400</v>
      </c>
      <c r="B18" s="18">
        <v>5</v>
      </c>
      <c r="C18" s="61">
        <f>ROUNDUP($O$2*Q18,0)*0.6+G18</f>
        <v>9179.2000000000007</v>
      </c>
      <c r="D18" s="61">
        <f t="shared" ref="D18:E18" si="4">ROUNDUP($O$2*R18,0)*0.6+H18</f>
        <v>9616</v>
      </c>
      <c r="E18" s="61">
        <f t="shared" si="4"/>
        <v>10097.6</v>
      </c>
      <c r="F18" s="35"/>
      <c r="G18">
        <v>5737</v>
      </c>
      <c r="H18">
        <v>6010</v>
      </c>
      <c r="I18">
        <v>6311</v>
      </c>
      <c r="Q18">
        <v>1676.9590000000001</v>
      </c>
      <c r="R18">
        <v>1756.8159999999998</v>
      </c>
      <c r="S18">
        <v>1844.653</v>
      </c>
    </row>
    <row r="19" spans="1:19" ht="9.75" customHeight="1">
      <c r="A19" s="252"/>
      <c r="B19" s="17">
        <v>7.5</v>
      </c>
      <c r="C19" s="61">
        <f t="shared" ref="C19:C27" si="5">ROUNDUP($O$2*Q19,0)*0.6+G19</f>
        <v>9454.4</v>
      </c>
      <c r="D19" s="61">
        <f t="shared" ref="D19:D27" si="6">ROUNDUP($O$2*R19,0)*0.6+H19</f>
        <v>9905.6</v>
      </c>
      <c r="E19" s="61">
        <f t="shared" ref="E19:E27" si="7">ROUNDUP($O$2*S19,0)*0.6+I19</f>
        <v>10400</v>
      </c>
      <c r="F19" s="47"/>
      <c r="G19">
        <v>5909</v>
      </c>
      <c r="H19">
        <v>6191</v>
      </c>
      <c r="I19">
        <v>6500</v>
      </c>
      <c r="Q19">
        <v>1727.271</v>
      </c>
      <c r="R19">
        <v>1809.5219999999999</v>
      </c>
      <c r="S19">
        <v>1900</v>
      </c>
    </row>
    <row r="20" spans="1:19" ht="9.75" customHeight="1">
      <c r="A20" s="251">
        <v>500</v>
      </c>
      <c r="B20" s="18">
        <v>5</v>
      </c>
      <c r="C20" s="61">
        <f t="shared" si="5"/>
        <v>9500.7999999999993</v>
      </c>
      <c r="D20" s="61">
        <f t="shared" si="6"/>
        <v>9953.6</v>
      </c>
      <c r="E20" s="61">
        <f t="shared" si="7"/>
        <v>10451.200000000001</v>
      </c>
      <c r="F20" s="47"/>
      <c r="G20">
        <v>5938</v>
      </c>
      <c r="H20">
        <v>6221</v>
      </c>
      <c r="I20">
        <v>6532</v>
      </c>
      <c r="Q20">
        <v>1735.6499999999999</v>
      </c>
      <c r="R20">
        <v>1818.3</v>
      </c>
      <c r="S20">
        <v>1909.2149999999999</v>
      </c>
    </row>
    <row r="21" spans="1:19" ht="9.75" customHeight="1">
      <c r="A21" s="252"/>
      <c r="B21" s="17">
        <v>7.5</v>
      </c>
      <c r="C21" s="61">
        <f t="shared" si="5"/>
        <v>9785.6</v>
      </c>
      <c r="D21" s="61">
        <f t="shared" si="6"/>
        <v>10251.200000000001</v>
      </c>
      <c r="E21" s="61">
        <f t="shared" si="7"/>
        <v>10764.8</v>
      </c>
      <c r="F21" s="47"/>
      <c r="G21">
        <v>6116</v>
      </c>
      <c r="H21">
        <v>6407</v>
      </c>
      <c r="I21">
        <v>6728</v>
      </c>
      <c r="Q21">
        <v>1787.7289999999998</v>
      </c>
      <c r="R21">
        <v>1872.8489999999999</v>
      </c>
      <c r="S21">
        <v>1966.5</v>
      </c>
    </row>
    <row r="22" spans="1:19" ht="9.75" customHeight="1">
      <c r="A22" s="251">
        <v>600</v>
      </c>
      <c r="B22" s="17">
        <v>7.5</v>
      </c>
      <c r="C22" s="61">
        <f t="shared" si="5"/>
        <v>9500.7999999999993</v>
      </c>
      <c r="D22" s="61">
        <f t="shared" si="6"/>
        <v>9953.6</v>
      </c>
      <c r="E22" s="61">
        <f t="shared" si="7"/>
        <v>10451.200000000001</v>
      </c>
      <c r="F22" s="47"/>
      <c r="G22">
        <v>5938</v>
      </c>
      <c r="H22">
        <v>6221</v>
      </c>
      <c r="I22">
        <v>6532</v>
      </c>
      <c r="Q22">
        <v>1735.6499999999999</v>
      </c>
      <c r="R22">
        <v>1818.3</v>
      </c>
      <c r="S22">
        <v>1909.2149999999999</v>
      </c>
    </row>
    <row r="23" spans="1:19" ht="9.75" customHeight="1">
      <c r="A23" s="252"/>
      <c r="B23" s="18">
        <v>10</v>
      </c>
      <c r="C23" s="61">
        <f t="shared" si="5"/>
        <v>9785.6</v>
      </c>
      <c r="D23" s="61">
        <f t="shared" si="6"/>
        <v>10251.200000000001</v>
      </c>
      <c r="E23" s="61">
        <f t="shared" si="7"/>
        <v>10764.8</v>
      </c>
      <c r="F23" s="47"/>
      <c r="G23">
        <v>6116</v>
      </c>
      <c r="H23">
        <v>6407</v>
      </c>
      <c r="I23">
        <v>6728</v>
      </c>
      <c r="Q23">
        <v>1787.7289999999998</v>
      </c>
      <c r="R23">
        <v>1872.8489999999999</v>
      </c>
      <c r="S23">
        <v>1966.5</v>
      </c>
    </row>
    <row r="24" spans="1:19" ht="9.75" customHeight="1">
      <c r="A24" s="251">
        <v>800</v>
      </c>
      <c r="B24" s="17">
        <v>7.5</v>
      </c>
      <c r="C24" s="61">
        <f t="shared" si="5"/>
        <v>9812.7999999999993</v>
      </c>
      <c r="D24" s="61">
        <f t="shared" si="6"/>
        <v>10280</v>
      </c>
      <c r="E24" s="61">
        <f t="shared" si="7"/>
        <v>10793.6</v>
      </c>
      <c r="F24" s="47"/>
      <c r="G24">
        <v>6133</v>
      </c>
      <c r="H24">
        <v>6425</v>
      </c>
      <c r="I24">
        <v>6746</v>
      </c>
      <c r="Q24">
        <v>1792.6689999999999</v>
      </c>
      <c r="R24">
        <v>1878.0360000000001</v>
      </c>
      <c r="S24">
        <v>1971.9339999999997</v>
      </c>
    </row>
    <row r="25" spans="1:19" ht="9.75" customHeight="1">
      <c r="A25" s="252"/>
      <c r="B25" s="18">
        <v>10</v>
      </c>
      <c r="C25" s="61">
        <f t="shared" si="5"/>
        <v>10107.200000000001</v>
      </c>
      <c r="D25" s="61">
        <f t="shared" si="6"/>
        <v>10588.8</v>
      </c>
      <c r="E25" s="61">
        <f t="shared" si="7"/>
        <v>11116.8</v>
      </c>
      <c r="F25" s="47"/>
      <c r="G25">
        <v>6317</v>
      </c>
      <c r="H25">
        <v>6618</v>
      </c>
      <c r="I25">
        <v>6948</v>
      </c>
      <c r="Q25">
        <v>1846.4580000000001</v>
      </c>
      <c r="R25">
        <v>1934.3899999999999</v>
      </c>
      <c r="S25">
        <v>2031.1</v>
      </c>
    </row>
    <row r="26" spans="1:19" ht="9.75" customHeight="1">
      <c r="A26" s="251">
        <v>1000</v>
      </c>
      <c r="B26" s="18">
        <v>10</v>
      </c>
      <c r="C26" s="61">
        <f t="shared" si="5"/>
        <v>9812.7999999999993</v>
      </c>
      <c r="D26" s="61">
        <f t="shared" si="6"/>
        <v>10280</v>
      </c>
      <c r="E26" s="61">
        <f t="shared" si="7"/>
        <v>10793.6</v>
      </c>
      <c r="F26" s="47"/>
      <c r="G26">
        <v>6133</v>
      </c>
      <c r="H26">
        <v>6425</v>
      </c>
      <c r="I26">
        <v>6746</v>
      </c>
      <c r="Q26">
        <v>1792.6689999999999</v>
      </c>
      <c r="R26">
        <v>1878.0360000000001</v>
      </c>
      <c r="S26">
        <v>1971.9339999999997</v>
      </c>
    </row>
    <row r="27" spans="1:19" ht="9.75" customHeight="1">
      <c r="A27" s="252"/>
      <c r="B27" s="18">
        <v>15</v>
      </c>
      <c r="C27" s="61">
        <f t="shared" si="5"/>
        <v>10107.200000000001</v>
      </c>
      <c r="D27" s="61">
        <f t="shared" si="6"/>
        <v>10588.8</v>
      </c>
      <c r="E27" s="61">
        <f t="shared" si="7"/>
        <v>11116.8</v>
      </c>
      <c r="F27" s="47"/>
      <c r="G27">
        <v>6317</v>
      </c>
      <c r="H27">
        <v>6618</v>
      </c>
      <c r="I27">
        <v>6948</v>
      </c>
      <c r="Q27">
        <v>1846.4580000000001</v>
      </c>
      <c r="R27">
        <v>1934.3899999999999</v>
      </c>
      <c r="S27">
        <v>2031.1</v>
      </c>
    </row>
    <row r="28" spans="1:19" ht="64.5" customHeight="1">
      <c r="A28" s="179" t="s">
        <v>59</v>
      </c>
      <c r="B28" s="179"/>
      <c r="C28" s="179"/>
      <c r="D28" s="179"/>
      <c r="E28" s="179"/>
      <c r="F28" s="179"/>
      <c r="Q28">
        <v>0</v>
      </c>
      <c r="R28">
        <v>0</v>
      </c>
      <c r="S28">
        <v>0</v>
      </c>
    </row>
    <row r="29" spans="1:19" ht="9.75" customHeight="1">
      <c r="A29" s="180" t="s">
        <v>95</v>
      </c>
      <c r="B29" s="180"/>
      <c r="C29" s="180"/>
      <c r="D29" s="180"/>
      <c r="E29" s="180"/>
      <c r="F29" s="180"/>
      <c r="Q29">
        <v>0</v>
      </c>
      <c r="R29">
        <v>0</v>
      </c>
      <c r="S29">
        <v>0</v>
      </c>
    </row>
    <row r="30" spans="1:19">
      <c r="Q30">
        <v>0</v>
      </c>
      <c r="R30">
        <v>0</v>
      </c>
      <c r="S30">
        <v>0</v>
      </c>
    </row>
    <row r="31" spans="1:19">
      <c r="Q31">
        <v>0</v>
      </c>
      <c r="R31">
        <v>0</v>
      </c>
      <c r="S31">
        <v>0</v>
      </c>
    </row>
    <row r="32" spans="1:19">
      <c r="Q32">
        <v>0</v>
      </c>
      <c r="R32">
        <v>0</v>
      </c>
      <c r="S32">
        <v>0</v>
      </c>
    </row>
    <row r="33" spans="17:19">
      <c r="Q33">
        <v>0</v>
      </c>
      <c r="R33">
        <v>0</v>
      </c>
      <c r="S33">
        <v>0</v>
      </c>
    </row>
    <row r="34" spans="17:19">
      <c r="Q34">
        <v>0</v>
      </c>
      <c r="R34">
        <v>0</v>
      </c>
      <c r="S34">
        <v>0</v>
      </c>
    </row>
    <row r="35" spans="17:19">
      <c r="Q35">
        <v>0</v>
      </c>
      <c r="R35">
        <v>0</v>
      </c>
      <c r="S35">
        <v>0</v>
      </c>
    </row>
    <row r="36" spans="17:19">
      <c r="Q36">
        <v>0</v>
      </c>
      <c r="R36">
        <v>0</v>
      </c>
      <c r="S36">
        <v>0</v>
      </c>
    </row>
    <row r="37" spans="17:19">
      <c r="Q37">
        <v>0</v>
      </c>
      <c r="R37">
        <v>0</v>
      </c>
      <c r="S37">
        <v>0</v>
      </c>
    </row>
    <row r="38" spans="17:19">
      <c r="Q38">
        <v>0</v>
      </c>
      <c r="R38">
        <v>0</v>
      </c>
      <c r="S38">
        <v>0</v>
      </c>
    </row>
    <row r="39" spans="17:19">
      <c r="Q39">
        <v>0</v>
      </c>
      <c r="R39">
        <v>0</v>
      </c>
      <c r="S39">
        <v>0</v>
      </c>
    </row>
    <row r="40" spans="17:19">
      <c r="Q40">
        <v>0</v>
      </c>
      <c r="R40">
        <v>0</v>
      </c>
      <c r="S40">
        <v>0</v>
      </c>
    </row>
    <row r="41" spans="17:19">
      <c r="Q41">
        <v>0</v>
      </c>
      <c r="R41">
        <v>0</v>
      </c>
      <c r="S41">
        <v>0</v>
      </c>
    </row>
    <row r="42" spans="17:19">
      <c r="Q42">
        <v>0</v>
      </c>
      <c r="R42">
        <v>0</v>
      </c>
      <c r="S42">
        <v>0</v>
      </c>
    </row>
    <row r="43" spans="17:19">
      <c r="Q43">
        <v>0</v>
      </c>
      <c r="R43">
        <v>0</v>
      </c>
      <c r="S43">
        <v>0</v>
      </c>
    </row>
    <row r="44" spans="17:19">
      <c r="Q44">
        <v>0</v>
      </c>
      <c r="R44">
        <v>0</v>
      </c>
      <c r="S44">
        <v>0</v>
      </c>
    </row>
    <row r="45" spans="17:19">
      <c r="Q45">
        <v>0</v>
      </c>
      <c r="R45">
        <v>0</v>
      </c>
      <c r="S45">
        <v>0</v>
      </c>
    </row>
    <row r="46" spans="17:19">
      <c r="Q46">
        <v>0</v>
      </c>
      <c r="R46">
        <v>0</v>
      </c>
      <c r="S46">
        <v>0</v>
      </c>
    </row>
    <row r="47" spans="17:19">
      <c r="Q47">
        <v>0</v>
      </c>
      <c r="R47">
        <v>0</v>
      </c>
      <c r="S47">
        <v>0</v>
      </c>
    </row>
    <row r="48" spans="17:19">
      <c r="Q48">
        <v>0</v>
      </c>
      <c r="R48">
        <v>0</v>
      </c>
      <c r="S48">
        <v>0</v>
      </c>
    </row>
    <row r="49" spans="17:19">
      <c r="Q49">
        <v>0</v>
      </c>
      <c r="R49">
        <v>0</v>
      </c>
      <c r="S49">
        <v>0</v>
      </c>
    </row>
    <row r="50" spans="17:19">
      <c r="Q50">
        <v>0</v>
      </c>
      <c r="R50">
        <v>0</v>
      </c>
      <c r="S50">
        <v>0</v>
      </c>
    </row>
    <row r="51" spans="17:19">
      <c r="Q51">
        <v>0</v>
      </c>
      <c r="R51">
        <v>0</v>
      </c>
      <c r="S51">
        <v>0</v>
      </c>
    </row>
    <row r="52" spans="17:19">
      <c r="Q52">
        <v>0</v>
      </c>
      <c r="R52">
        <v>0</v>
      </c>
      <c r="S52">
        <v>0</v>
      </c>
    </row>
    <row r="53" spans="17:19">
      <c r="Q53">
        <v>0</v>
      </c>
      <c r="R53">
        <v>0</v>
      </c>
      <c r="S53">
        <v>0</v>
      </c>
    </row>
    <row r="54" spans="17:19">
      <c r="Q54">
        <v>0</v>
      </c>
      <c r="R54">
        <v>0</v>
      </c>
      <c r="S54">
        <v>0</v>
      </c>
    </row>
    <row r="55" spans="17:19">
      <c r="Q55">
        <v>0</v>
      </c>
      <c r="R55">
        <v>0</v>
      </c>
      <c r="S55">
        <v>0</v>
      </c>
    </row>
    <row r="56" spans="17:19">
      <c r="Q56">
        <v>0</v>
      </c>
      <c r="R56">
        <v>0</v>
      </c>
      <c r="S56">
        <v>0</v>
      </c>
    </row>
    <row r="57" spans="17:19">
      <c r="Q57">
        <v>0</v>
      </c>
      <c r="R57">
        <v>0</v>
      </c>
      <c r="S57">
        <v>0</v>
      </c>
    </row>
    <row r="58" spans="17:19">
      <c r="Q58">
        <v>0</v>
      </c>
      <c r="R58">
        <v>0</v>
      </c>
      <c r="S58">
        <v>0</v>
      </c>
    </row>
    <row r="59" spans="17:19">
      <c r="Q59">
        <v>0</v>
      </c>
      <c r="R59">
        <v>0</v>
      </c>
      <c r="S59">
        <v>0</v>
      </c>
    </row>
    <row r="60" spans="17:19">
      <c r="Q60">
        <v>0</v>
      </c>
      <c r="R60">
        <v>0</v>
      </c>
      <c r="S60">
        <v>0</v>
      </c>
    </row>
    <row r="61" spans="17:19">
      <c r="Q61">
        <v>0</v>
      </c>
      <c r="R61">
        <v>0</v>
      </c>
      <c r="S61">
        <v>0</v>
      </c>
    </row>
    <row r="62" spans="17:19">
      <c r="Q62">
        <v>0</v>
      </c>
      <c r="R62">
        <v>0</v>
      </c>
      <c r="S62">
        <v>0</v>
      </c>
    </row>
    <row r="63" spans="17:19">
      <c r="Q63">
        <v>0</v>
      </c>
      <c r="R63">
        <v>0</v>
      </c>
      <c r="S63">
        <v>0</v>
      </c>
    </row>
    <row r="64" spans="17:19">
      <c r="Q64">
        <v>0</v>
      </c>
      <c r="R64">
        <v>0</v>
      </c>
      <c r="S64">
        <v>0</v>
      </c>
    </row>
    <row r="65" spans="17:19">
      <c r="Q65">
        <v>0</v>
      </c>
      <c r="R65">
        <v>0</v>
      </c>
      <c r="S65">
        <v>0</v>
      </c>
    </row>
    <row r="66" spans="17:19">
      <c r="Q66">
        <v>0</v>
      </c>
      <c r="R66">
        <v>0</v>
      </c>
      <c r="S66">
        <v>0</v>
      </c>
    </row>
    <row r="67" spans="17:19">
      <c r="Q67">
        <v>0</v>
      </c>
      <c r="R67">
        <v>0</v>
      </c>
      <c r="S67">
        <v>0</v>
      </c>
    </row>
    <row r="68" spans="17:19">
      <c r="Q68">
        <v>0</v>
      </c>
      <c r="R68">
        <v>0</v>
      </c>
      <c r="S68">
        <v>0</v>
      </c>
    </row>
    <row r="69" spans="17:19">
      <c r="Q69">
        <v>0</v>
      </c>
      <c r="R69">
        <v>0</v>
      </c>
      <c r="S69">
        <v>0</v>
      </c>
    </row>
    <row r="70" spans="17:19">
      <c r="Q70">
        <v>0</v>
      </c>
      <c r="R70">
        <v>0</v>
      </c>
      <c r="S70">
        <v>0</v>
      </c>
    </row>
    <row r="71" spans="17:19">
      <c r="Q71">
        <v>0</v>
      </c>
      <c r="R71">
        <v>0</v>
      </c>
      <c r="S71">
        <v>0</v>
      </c>
    </row>
    <row r="72" spans="17:19">
      <c r="Q72">
        <v>0</v>
      </c>
      <c r="R72">
        <v>0</v>
      </c>
      <c r="S72">
        <v>0</v>
      </c>
    </row>
    <row r="73" spans="17:19">
      <c r="Q73">
        <v>0</v>
      </c>
      <c r="R73">
        <v>0</v>
      </c>
      <c r="S73">
        <v>0</v>
      </c>
    </row>
    <row r="74" spans="17:19">
      <c r="Q74">
        <v>0</v>
      </c>
      <c r="R74">
        <v>0</v>
      </c>
      <c r="S74">
        <v>0</v>
      </c>
    </row>
    <row r="75" spans="17:19">
      <c r="Q75">
        <v>0</v>
      </c>
      <c r="R75">
        <v>0</v>
      </c>
      <c r="S75">
        <v>0</v>
      </c>
    </row>
    <row r="76" spans="17:19">
      <c r="Q76">
        <v>0</v>
      </c>
      <c r="R76">
        <v>0</v>
      </c>
      <c r="S76">
        <v>0</v>
      </c>
    </row>
    <row r="77" spans="17:19">
      <c r="Q77">
        <v>0</v>
      </c>
      <c r="R77">
        <v>0</v>
      </c>
      <c r="S77">
        <v>0</v>
      </c>
    </row>
    <row r="78" spans="17:19">
      <c r="Q78">
        <v>0</v>
      </c>
      <c r="R78">
        <v>0</v>
      </c>
      <c r="S78">
        <v>0</v>
      </c>
    </row>
    <row r="79" spans="17:19">
      <c r="Q79">
        <v>0</v>
      </c>
      <c r="R79">
        <v>0</v>
      </c>
      <c r="S79">
        <v>0</v>
      </c>
    </row>
    <row r="80" spans="17:19">
      <c r="Q80">
        <v>0</v>
      </c>
      <c r="R80">
        <v>0</v>
      </c>
      <c r="S80">
        <v>0</v>
      </c>
    </row>
    <row r="81" spans="17:19">
      <c r="Q81">
        <v>0</v>
      </c>
      <c r="R81">
        <v>0</v>
      </c>
      <c r="S81">
        <v>0</v>
      </c>
    </row>
    <row r="82" spans="17:19">
      <c r="Q82">
        <v>0</v>
      </c>
      <c r="R82">
        <v>0</v>
      </c>
      <c r="S82">
        <v>0</v>
      </c>
    </row>
    <row r="83" spans="17:19">
      <c r="Q83">
        <v>0</v>
      </c>
      <c r="R83">
        <v>0</v>
      </c>
      <c r="S83">
        <v>0</v>
      </c>
    </row>
    <row r="84" spans="17:19">
      <c r="Q84">
        <v>0</v>
      </c>
      <c r="R84">
        <v>0</v>
      </c>
      <c r="S84">
        <v>0</v>
      </c>
    </row>
    <row r="85" spans="17:19">
      <c r="Q85">
        <v>0</v>
      </c>
      <c r="R85">
        <v>0</v>
      </c>
      <c r="S85">
        <v>0</v>
      </c>
    </row>
    <row r="86" spans="17:19">
      <c r="Q86">
        <v>0</v>
      </c>
      <c r="R86">
        <v>0</v>
      </c>
      <c r="S86">
        <v>0</v>
      </c>
    </row>
    <row r="87" spans="17:19">
      <c r="Q87">
        <v>0</v>
      </c>
      <c r="R87">
        <v>0</v>
      </c>
      <c r="S87">
        <v>0</v>
      </c>
    </row>
    <row r="88" spans="17:19">
      <c r="Q88">
        <v>0</v>
      </c>
      <c r="R88">
        <v>0</v>
      </c>
      <c r="S88">
        <v>0</v>
      </c>
    </row>
    <row r="89" spans="17:19">
      <c r="Q89">
        <v>0</v>
      </c>
      <c r="R89">
        <v>0</v>
      </c>
      <c r="S89">
        <v>0</v>
      </c>
    </row>
    <row r="90" spans="17:19">
      <c r="Q90">
        <v>0</v>
      </c>
      <c r="R90">
        <v>0</v>
      </c>
      <c r="S90">
        <v>0</v>
      </c>
    </row>
    <row r="91" spans="17:19">
      <c r="Q91">
        <v>0</v>
      </c>
      <c r="R91">
        <v>0</v>
      </c>
      <c r="S91">
        <v>0</v>
      </c>
    </row>
    <row r="92" spans="17:19">
      <c r="Q92">
        <v>0</v>
      </c>
      <c r="R92">
        <v>0</v>
      </c>
      <c r="S92">
        <v>0</v>
      </c>
    </row>
    <row r="93" spans="17:19">
      <c r="Q93">
        <v>0</v>
      </c>
      <c r="R93">
        <v>0</v>
      </c>
      <c r="S93">
        <v>0</v>
      </c>
    </row>
    <row r="94" spans="17:19">
      <c r="Q94">
        <v>0</v>
      </c>
      <c r="R94">
        <v>0</v>
      </c>
      <c r="S94">
        <v>0</v>
      </c>
    </row>
    <row r="95" spans="17:19">
      <c r="Q95">
        <v>0</v>
      </c>
      <c r="R95">
        <v>0</v>
      </c>
      <c r="S95">
        <v>0</v>
      </c>
    </row>
    <row r="96" spans="17:19">
      <c r="Q96">
        <v>0</v>
      </c>
      <c r="R96">
        <v>0</v>
      </c>
      <c r="S96">
        <v>0</v>
      </c>
    </row>
    <row r="97" spans="17:19">
      <c r="Q97">
        <v>0</v>
      </c>
      <c r="R97">
        <v>0</v>
      </c>
      <c r="S97">
        <v>0</v>
      </c>
    </row>
    <row r="98" spans="17:19">
      <c r="Q98">
        <v>0</v>
      </c>
      <c r="R98">
        <v>0</v>
      </c>
      <c r="S98">
        <v>0</v>
      </c>
    </row>
    <row r="99" spans="17:19">
      <c r="Q99">
        <v>0</v>
      </c>
      <c r="R99">
        <v>0</v>
      </c>
      <c r="S99">
        <v>0</v>
      </c>
    </row>
    <row r="100" spans="17:19">
      <c r="Q100">
        <v>0</v>
      </c>
      <c r="R100">
        <v>0</v>
      </c>
      <c r="S100">
        <v>0</v>
      </c>
    </row>
    <row r="101" spans="17:19">
      <c r="Q101">
        <v>0</v>
      </c>
      <c r="R101">
        <v>0</v>
      </c>
      <c r="S101">
        <v>0</v>
      </c>
    </row>
    <row r="102" spans="17:19">
      <c r="Q102">
        <v>0</v>
      </c>
      <c r="R102">
        <v>0</v>
      </c>
      <c r="S102">
        <v>0</v>
      </c>
    </row>
    <row r="103" spans="17:19">
      <c r="Q103">
        <v>0</v>
      </c>
      <c r="R103">
        <v>0</v>
      </c>
      <c r="S103">
        <v>0</v>
      </c>
    </row>
    <row r="104" spans="17:19">
      <c r="Q104">
        <v>0</v>
      </c>
      <c r="R104">
        <v>0</v>
      </c>
      <c r="S104">
        <v>0</v>
      </c>
    </row>
    <row r="105" spans="17:19">
      <c r="Q105">
        <v>0</v>
      </c>
      <c r="R105">
        <v>0</v>
      </c>
      <c r="S105">
        <v>0</v>
      </c>
    </row>
    <row r="106" spans="17:19">
      <c r="Q106">
        <v>0</v>
      </c>
      <c r="R106">
        <v>0</v>
      </c>
      <c r="S106">
        <v>0</v>
      </c>
    </row>
    <row r="107" spans="17:19">
      <c r="Q107">
        <v>0</v>
      </c>
      <c r="R107">
        <v>0</v>
      </c>
      <c r="S107">
        <v>0</v>
      </c>
    </row>
    <row r="108" spans="17:19">
      <c r="Q108">
        <v>0</v>
      </c>
      <c r="R108">
        <v>0</v>
      </c>
      <c r="S108">
        <v>0</v>
      </c>
    </row>
    <row r="109" spans="17:19">
      <c r="Q109">
        <v>0</v>
      </c>
      <c r="R109">
        <v>0</v>
      </c>
      <c r="S109">
        <v>0</v>
      </c>
    </row>
    <row r="110" spans="17:19">
      <c r="Q110">
        <v>0</v>
      </c>
      <c r="R110">
        <v>0</v>
      </c>
      <c r="S110">
        <v>0</v>
      </c>
    </row>
    <row r="111" spans="17:19">
      <c r="Q111">
        <v>0</v>
      </c>
      <c r="R111">
        <v>0</v>
      </c>
      <c r="S111">
        <v>0</v>
      </c>
    </row>
    <row r="112" spans="17:19">
      <c r="Q112">
        <v>0</v>
      </c>
      <c r="R112">
        <v>0</v>
      </c>
      <c r="S112">
        <v>0</v>
      </c>
    </row>
    <row r="113" spans="17:19">
      <c r="Q113">
        <v>0</v>
      </c>
      <c r="R113">
        <v>0</v>
      </c>
      <c r="S113">
        <v>0</v>
      </c>
    </row>
    <row r="114" spans="17:19">
      <c r="Q114">
        <v>0</v>
      </c>
      <c r="R114">
        <v>0</v>
      </c>
      <c r="S114">
        <v>0</v>
      </c>
    </row>
    <row r="115" spans="17:19">
      <c r="Q115">
        <v>0</v>
      </c>
      <c r="R115">
        <v>0</v>
      </c>
      <c r="S115">
        <v>0</v>
      </c>
    </row>
    <row r="116" spans="17:19">
      <c r="Q116">
        <v>0</v>
      </c>
      <c r="R116">
        <v>0</v>
      </c>
      <c r="S116">
        <v>0</v>
      </c>
    </row>
    <row r="117" spans="17:19">
      <c r="Q117">
        <v>0</v>
      </c>
      <c r="R117">
        <v>0</v>
      </c>
      <c r="S117">
        <v>0</v>
      </c>
    </row>
    <row r="118" spans="17:19">
      <c r="Q118">
        <v>0</v>
      </c>
      <c r="R118">
        <v>0</v>
      </c>
      <c r="S118">
        <v>0</v>
      </c>
    </row>
    <row r="119" spans="17:19">
      <c r="Q119">
        <v>0</v>
      </c>
      <c r="R119">
        <v>0</v>
      </c>
      <c r="S119">
        <v>0</v>
      </c>
    </row>
    <row r="120" spans="17:19">
      <c r="Q120">
        <v>0</v>
      </c>
      <c r="R120">
        <v>0</v>
      </c>
      <c r="S120">
        <v>0</v>
      </c>
    </row>
    <row r="121" spans="17:19">
      <c r="Q121">
        <v>0</v>
      </c>
      <c r="R121">
        <v>0</v>
      </c>
      <c r="S121">
        <v>0</v>
      </c>
    </row>
    <row r="122" spans="17:19">
      <c r="Q122">
        <v>0</v>
      </c>
      <c r="R122">
        <v>0</v>
      </c>
      <c r="S122">
        <v>0</v>
      </c>
    </row>
    <row r="123" spans="17:19">
      <c r="Q123">
        <v>0</v>
      </c>
      <c r="R123">
        <v>0</v>
      </c>
      <c r="S123">
        <v>0</v>
      </c>
    </row>
    <row r="124" spans="17:19">
      <c r="Q124">
        <v>0</v>
      </c>
      <c r="R124">
        <v>0</v>
      </c>
      <c r="S124">
        <v>0</v>
      </c>
    </row>
    <row r="125" spans="17:19">
      <c r="Q125">
        <v>0</v>
      </c>
      <c r="R125">
        <v>0</v>
      </c>
      <c r="S125">
        <v>0</v>
      </c>
    </row>
    <row r="126" spans="17:19">
      <c r="Q126">
        <v>0</v>
      </c>
      <c r="R126">
        <v>0</v>
      </c>
      <c r="S126">
        <v>0</v>
      </c>
    </row>
    <row r="127" spans="17:19">
      <c r="Q127">
        <v>0</v>
      </c>
      <c r="R127">
        <v>0</v>
      </c>
      <c r="S127">
        <v>0</v>
      </c>
    </row>
    <row r="128" spans="17:19">
      <c r="Q128">
        <v>0</v>
      </c>
      <c r="R128">
        <v>0</v>
      </c>
      <c r="S128">
        <v>0</v>
      </c>
    </row>
    <row r="129" spans="17:19">
      <c r="Q129">
        <v>0</v>
      </c>
      <c r="R129">
        <v>0</v>
      </c>
      <c r="S129">
        <v>0</v>
      </c>
    </row>
    <row r="130" spans="17:19">
      <c r="Q130">
        <v>0</v>
      </c>
      <c r="R130">
        <v>0</v>
      </c>
      <c r="S130">
        <v>0</v>
      </c>
    </row>
    <row r="131" spans="17:19">
      <c r="Q131">
        <v>0</v>
      </c>
      <c r="R131">
        <v>0</v>
      </c>
      <c r="S131">
        <v>0</v>
      </c>
    </row>
    <row r="132" spans="17:19">
      <c r="Q132">
        <v>0</v>
      </c>
      <c r="R132">
        <v>0</v>
      </c>
      <c r="S132">
        <v>0</v>
      </c>
    </row>
    <row r="133" spans="17:19">
      <c r="Q133">
        <v>0</v>
      </c>
      <c r="R133">
        <v>0</v>
      </c>
      <c r="S133">
        <v>0</v>
      </c>
    </row>
    <row r="134" spans="17:19">
      <c r="Q134">
        <v>0</v>
      </c>
      <c r="R134">
        <v>0</v>
      </c>
      <c r="S134">
        <v>0</v>
      </c>
    </row>
    <row r="135" spans="17:19">
      <c r="Q135">
        <v>0</v>
      </c>
      <c r="R135">
        <v>0</v>
      </c>
      <c r="S135">
        <v>0</v>
      </c>
    </row>
    <row r="136" spans="17:19">
      <c r="Q136">
        <v>0</v>
      </c>
      <c r="R136">
        <v>0</v>
      </c>
      <c r="S136">
        <v>0</v>
      </c>
    </row>
    <row r="137" spans="17:19">
      <c r="Q137">
        <v>0</v>
      </c>
      <c r="R137">
        <v>0</v>
      </c>
      <c r="S137">
        <v>0</v>
      </c>
    </row>
    <row r="138" spans="17:19">
      <c r="Q138">
        <v>0</v>
      </c>
      <c r="R138">
        <v>0</v>
      </c>
      <c r="S138">
        <v>0</v>
      </c>
    </row>
    <row r="139" spans="17:19">
      <c r="Q139">
        <v>0</v>
      </c>
      <c r="R139">
        <v>0</v>
      </c>
      <c r="S139">
        <v>0</v>
      </c>
    </row>
    <row r="140" spans="17:19">
      <c r="Q140">
        <v>0</v>
      </c>
      <c r="R140">
        <v>0</v>
      </c>
      <c r="S140">
        <v>0</v>
      </c>
    </row>
    <row r="141" spans="17:19">
      <c r="Q141">
        <v>0</v>
      </c>
      <c r="R141">
        <v>0</v>
      </c>
      <c r="S141">
        <v>0</v>
      </c>
    </row>
    <row r="142" spans="17:19">
      <c r="Q142">
        <v>0</v>
      </c>
      <c r="R142">
        <v>0</v>
      </c>
      <c r="S142">
        <v>0</v>
      </c>
    </row>
    <row r="143" spans="17:19">
      <c r="Q143">
        <v>0</v>
      </c>
      <c r="R143">
        <v>0</v>
      </c>
      <c r="S143">
        <v>0</v>
      </c>
    </row>
    <row r="144" spans="17:19">
      <c r="Q144">
        <v>0</v>
      </c>
      <c r="R144">
        <v>0</v>
      </c>
      <c r="S144">
        <v>0</v>
      </c>
    </row>
    <row r="145" spans="17:19">
      <c r="Q145">
        <v>0</v>
      </c>
      <c r="R145">
        <v>0</v>
      </c>
      <c r="S145">
        <v>0</v>
      </c>
    </row>
    <row r="146" spans="17:19">
      <c r="Q146">
        <v>0</v>
      </c>
      <c r="R146">
        <v>0</v>
      </c>
      <c r="S146">
        <v>0</v>
      </c>
    </row>
    <row r="147" spans="17:19">
      <c r="Q147">
        <v>0</v>
      </c>
      <c r="R147">
        <v>0</v>
      </c>
      <c r="S147">
        <v>0</v>
      </c>
    </row>
    <row r="148" spans="17:19">
      <c r="Q148">
        <v>0</v>
      </c>
      <c r="R148">
        <v>0</v>
      </c>
      <c r="S148">
        <v>0</v>
      </c>
    </row>
    <row r="149" spans="17:19">
      <c r="Q149">
        <v>0</v>
      </c>
      <c r="R149">
        <v>0</v>
      </c>
      <c r="S149">
        <v>0</v>
      </c>
    </row>
    <row r="150" spans="17:19">
      <c r="Q150">
        <v>0</v>
      </c>
      <c r="R150">
        <v>0</v>
      </c>
      <c r="S150">
        <v>0</v>
      </c>
    </row>
    <row r="151" spans="17:19">
      <c r="Q151">
        <v>0</v>
      </c>
      <c r="R151">
        <v>0</v>
      </c>
      <c r="S151">
        <v>0</v>
      </c>
    </row>
    <row r="152" spans="17:19">
      <c r="Q152">
        <v>0</v>
      </c>
      <c r="R152">
        <v>0</v>
      </c>
      <c r="S152">
        <v>0</v>
      </c>
    </row>
    <row r="153" spans="17:19">
      <c r="Q153">
        <v>0</v>
      </c>
      <c r="R153">
        <v>0</v>
      </c>
      <c r="S153">
        <v>0</v>
      </c>
    </row>
    <row r="154" spans="17:19">
      <c r="Q154">
        <v>0</v>
      </c>
      <c r="R154">
        <v>0</v>
      </c>
      <c r="S154">
        <v>0</v>
      </c>
    </row>
    <row r="155" spans="17:19">
      <c r="Q155">
        <v>0</v>
      </c>
      <c r="R155">
        <v>0</v>
      </c>
      <c r="S155">
        <v>0</v>
      </c>
    </row>
    <row r="156" spans="17:19">
      <c r="Q156">
        <v>0</v>
      </c>
      <c r="R156">
        <v>0</v>
      </c>
      <c r="S156">
        <v>0</v>
      </c>
    </row>
    <row r="157" spans="17:19">
      <c r="Q157">
        <v>0</v>
      </c>
      <c r="R157">
        <v>0</v>
      </c>
      <c r="S157">
        <v>0</v>
      </c>
    </row>
    <row r="158" spans="17:19">
      <c r="Q158">
        <v>0</v>
      </c>
      <c r="R158">
        <v>0</v>
      </c>
      <c r="S158">
        <v>0</v>
      </c>
    </row>
    <row r="159" spans="17:19">
      <c r="Q159">
        <v>0</v>
      </c>
      <c r="R159">
        <v>0</v>
      </c>
      <c r="S159">
        <v>0</v>
      </c>
    </row>
    <row r="160" spans="17:19">
      <c r="Q160">
        <v>0</v>
      </c>
      <c r="R160">
        <v>0</v>
      </c>
      <c r="S160">
        <v>0</v>
      </c>
    </row>
    <row r="161" spans="17:19">
      <c r="Q161">
        <v>0</v>
      </c>
      <c r="R161">
        <v>0</v>
      </c>
      <c r="S161">
        <v>0</v>
      </c>
    </row>
  </sheetData>
  <mergeCells count="15">
    <mergeCell ref="A2:F2"/>
    <mergeCell ref="A3:F3"/>
    <mergeCell ref="A5:A6"/>
    <mergeCell ref="A7:A8"/>
    <mergeCell ref="A9:A10"/>
    <mergeCell ref="A11:A12"/>
    <mergeCell ref="A13:A15"/>
    <mergeCell ref="A16:F16"/>
    <mergeCell ref="A18:A19"/>
    <mergeCell ref="A20:A21"/>
    <mergeCell ref="A22:A23"/>
    <mergeCell ref="A24:A25"/>
    <mergeCell ref="A26:A27"/>
    <mergeCell ref="A28:F28"/>
    <mergeCell ref="A29:F29"/>
  </mergeCells>
  <pageMargins left="0.25" right="0.25" top="0.75" bottom="0.75" header="0.3" footer="0.3"/>
  <pageSetup paperSize="9" scale="82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1"/>
  <sheetViews>
    <sheetView topLeftCell="A16" zoomScaleNormal="100" workbookViewId="0">
      <selection activeCell="F1" sqref="F1"/>
    </sheetView>
  </sheetViews>
  <sheetFormatPr defaultRowHeight="12.75"/>
  <cols>
    <col min="1" max="1" width="9.5" customWidth="1"/>
    <col min="2" max="2" width="9.33203125" customWidth="1"/>
    <col min="3" max="3" width="12.1640625" customWidth="1"/>
    <col min="4" max="5" width="12.5" customWidth="1"/>
    <col min="6" max="6" width="74.5" customWidth="1"/>
    <col min="9" max="11" width="0" hidden="1" customWidth="1"/>
    <col min="14" max="14" width="8.33203125" customWidth="1"/>
    <col min="15" max="15" width="6" hidden="1" customWidth="1"/>
    <col min="16" max="19" width="8.83203125" hidden="1" customWidth="1"/>
  </cols>
  <sheetData>
    <row r="1" spans="1:19" ht="74.25" customHeight="1">
      <c r="A1" s="44"/>
      <c r="B1" s="44"/>
      <c r="C1" s="44"/>
      <c r="D1" s="44"/>
      <c r="E1" s="44"/>
      <c r="F1" s="113" t="s">
        <v>146</v>
      </c>
    </row>
    <row r="2" spans="1:19" ht="60.75" customHeight="1">
      <c r="A2" s="194" t="s">
        <v>39</v>
      </c>
      <c r="B2" s="194"/>
      <c r="C2" s="194"/>
      <c r="D2" s="194"/>
      <c r="E2" s="194"/>
      <c r="F2" s="194"/>
      <c r="O2">
        <f>data!B3</f>
        <v>3.4208000000000003</v>
      </c>
    </row>
    <row r="3" spans="1:19" ht="23.65" customHeight="1">
      <c r="A3" s="256" t="s">
        <v>96</v>
      </c>
      <c r="B3" s="257"/>
      <c r="C3" s="257"/>
      <c r="D3" s="257"/>
      <c r="E3" s="257"/>
      <c r="F3" s="257"/>
    </row>
    <row r="4" spans="1:19" ht="33.75" customHeight="1">
      <c r="A4" s="1" t="s">
        <v>23</v>
      </c>
      <c r="B4" s="9" t="s">
        <v>24</v>
      </c>
      <c r="C4" s="9" t="s">
        <v>25</v>
      </c>
      <c r="D4" s="9" t="s">
        <v>26</v>
      </c>
      <c r="E4" s="9" t="s">
        <v>27</v>
      </c>
    </row>
    <row r="5" spans="1:19" ht="12" customHeight="1">
      <c r="A5" s="207">
        <v>600</v>
      </c>
      <c r="B5" s="12">
        <v>7.5</v>
      </c>
      <c r="C5" s="62">
        <f>ROUNDUP($O$2*Q5,0)*0.6+I5</f>
        <v>12596.8</v>
      </c>
      <c r="D5" s="62">
        <f t="shared" ref="D5:E5" si="0">ROUNDUP($O$2*R5,0)*0.6+J5</f>
        <v>12721.599999999999</v>
      </c>
      <c r="E5" s="62">
        <f t="shared" si="0"/>
        <v>12848</v>
      </c>
      <c r="I5">
        <v>7873</v>
      </c>
      <c r="J5">
        <v>7951</v>
      </c>
      <c r="K5">
        <v>8030</v>
      </c>
      <c r="Q5">
        <v>2301.35</v>
      </c>
      <c r="R5">
        <v>2324.1559999999999</v>
      </c>
      <c r="S5">
        <v>2347.393</v>
      </c>
    </row>
    <row r="6" spans="1:19" ht="12" customHeight="1">
      <c r="A6" s="209"/>
      <c r="B6" s="13">
        <v>10</v>
      </c>
      <c r="C6" s="62">
        <f t="shared" ref="C6:C22" si="1">ROUNDUP($O$2*Q6,0)*0.6+I6</f>
        <v>12785.599999999999</v>
      </c>
      <c r="D6" s="62">
        <f t="shared" ref="D6:D22" si="2">ROUNDUP($O$2*R6,0)*0.6+J6</f>
        <v>12912</v>
      </c>
      <c r="E6" s="62">
        <f t="shared" ref="E6:E22" si="3">ROUNDUP($O$2*S6,0)*0.6+K6</f>
        <v>13041.599999999999</v>
      </c>
      <c r="I6">
        <v>7991</v>
      </c>
      <c r="J6">
        <v>8070</v>
      </c>
      <c r="K6">
        <v>8151</v>
      </c>
      <c r="Q6">
        <v>2335.8789999999999</v>
      </c>
      <c r="R6">
        <v>2359.002</v>
      </c>
      <c r="S6">
        <v>2382.6</v>
      </c>
    </row>
    <row r="7" spans="1:19" ht="12" customHeight="1">
      <c r="A7" s="207">
        <v>800</v>
      </c>
      <c r="B7" s="13">
        <v>10</v>
      </c>
      <c r="C7" s="62">
        <f t="shared" si="1"/>
        <v>12596.8</v>
      </c>
      <c r="D7" s="62">
        <f t="shared" si="2"/>
        <v>12721.599999999999</v>
      </c>
      <c r="E7" s="62">
        <f t="shared" si="3"/>
        <v>12848</v>
      </c>
      <c r="I7">
        <v>7873</v>
      </c>
      <c r="J7">
        <v>7951</v>
      </c>
      <c r="K7">
        <v>8030</v>
      </c>
      <c r="Q7">
        <v>2301.3559999999998</v>
      </c>
      <c r="R7">
        <v>2324.1559999999999</v>
      </c>
      <c r="S7">
        <v>2347.393</v>
      </c>
    </row>
    <row r="8" spans="1:19" ht="12" customHeight="1">
      <c r="A8" s="209"/>
      <c r="B8" s="13">
        <v>15</v>
      </c>
      <c r="C8" s="62">
        <f t="shared" si="1"/>
        <v>12785.599999999999</v>
      </c>
      <c r="D8" s="62">
        <f t="shared" si="2"/>
        <v>12912</v>
      </c>
      <c r="E8" s="62">
        <f t="shared" si="3"/>
        <v>13041.599999999999</v>
      </c>
      <c r="I8">
        <v>7991</v>
      </c>
      <c r="J8">
        <v>8070</v>
      </c>
      <c r="K8">
        <v>8151</v>
      </c>
      <c r="Q8">
        <v>2335.8789999999999</v>
      </c>
      <c r="R8">
        <v>2359.002</v>
      </c>
      <c r="S8">
        <v>2382.6</v>
      </c>
    </row>
    <row r="9" spans="1:19" ht="12" customHeight="1">
      <c r="A9" s="207">
        <v>1000</v>
      </c>
      <c r="B9" s="13">
        <v>15</v>
      </c>
      <c r="C9" s="62">
        <f t="shared" si="1"/>
        <v>12979.2</v>
      </c>
      <c r="D9" s="62">
        <f t="shared" si="2"/>
        <v>13107.2</v>
      </c>
      <c r="E9" s="62">
        <f t="shared" si="3"/>
        <v>13238.4</v>
      </c>
      <c r="I9">
        <v>8112</v>
      </c>
      <c r="J9">
        <v>8192</v>
      </c>
      <c r="K9">
        <v>8274</v>
      </c>
      <c r="Q9">
        <v>2371.105</v>
      </c>
      <c r="R9">
        <v>2394.5699999999997</v>
      </c>
      <c r="S9">
        <v>2418.529</v>
      </c>
    </row>
    <row r="10" spans="1:19" ht="12" customHeight="1">
      <c r="A10" s="209"/>
      <c r="B10" s="13">
        <v>30</v>
      </c>
      <c r="C10" s="62">
        <f t="shared" si="1"/>
        <v>13172.8</v>
      </c>
      <c r="D10" s="62">
        <f t="shared" si="2"/>
        <v>13304</v>
      </c>
      <c r="E10" s="62">
        <f t="shared" si="3"/>
        <v>13436.8</v>
      </c>
      <c r="I10">
        <v>8233</v>
      </c>
      <c r="J10">
        <v>8315</v>
      </c>
      <c r="K10">
        <v>8398</v>
      </c>
      <c r="Q10">
        <v>2406.6730000000002</v>
      </c>
      <c r="R10">
        <v>2430.4989999999998</v>
      </c>
      <c r="S10">
        <v>2454.7999999999997</v>
      </c>
    </row>
    <row r="11" spans="1:19" ht="12" customHeight="1">
      <c r="A11" s="207">
        <v>1250</v>
      </c>
      <c r="B11" s="13">
        <v>15</v>
      </c>
      <c r="C11" s="62">
        <f t="shared" si="1"/>
        <v>12979.2</v>
      </c>
      <c r="D11" s="62">
        <f t="shared" si="2"/>
        <v>13107.2</v>
      </c>
      <c r="E11" s="62">
        <f t="shared" si="3"/>
        <v>13238.4</v>
      </c>
      <c r="I11">
        <v>8112</v>
      </c>
      <c r="J11">
        <v>8192</v>
      </c>
      <c r="K11">
        <v>8274</v>
      </c>
      <c r="Q11">
        <v>2371.105</v>
      </c>
      <c r="R11">
        <v>2394.5699999999997</v>
      </c>
      <c r="S11">
        <v>2418.529</v>
      </c>
    </row>
    <row r="12" spans="1:19" ht="12" customHeight="1">
      <c r="A12" s="209"/>
      <c r="B12" s="13">
        <v>30</v>
      </c>
      <c r="C12" s="62">
        <f t="shared" si="1"/>
        <v>13172.8</v>
      </c>
      <c r="D12" s="62">
        <f t="shared" si="2"/>
        <v>13304</v>
      </c>
      <c r="E12" s="62">
        <f t="shared" si="3"/>
        <v>13436.8</v>
      </c>
      <c r="I12">
        <v>8233</v>
      </c>
      <c r="J12">
        <v>8315</v>
      </c>
      <c r="K12">
        <v>8398</v>
      </c>
      <c r="Q12">
        <v>2406.6730000000002</v>
      </c>
      <c r="R12">
        <v>2430.4989999999998</v>
      </c>
      <c r="S12">
        <v>2454.7999999999997</v>
      </c>
    </row>
    <row r="13" spans="1:19" ht="12" customHeight="1">
      <c r="A13" s="207">
        <v>1600</v>
      </c>
      <c r="B13" s="13">
        <v>15</v>
      </c>
      <c r="C13" s="62">
        <f t="shared" si="1"/>
        <v>13369.599999999999</v>
      </c>
      <c r="D13" s="62">
        <f t="shared" si="2"/>
        <v>13502.4</v>
      </c>
      <c r="E13" s="62">
        <f t="shared" si="3"/>
        <v>13638.4</v>
      </c>
      <c r="I13">
        <v>8356</v>
      </c>
      <c r="J13">
        <v>8439</v>
      </c>
      <c r="K13">
        <v>8524</v>
      </c>
      <c r="Q13">
        <v>2442.6779999999999</v>
      </c>
      <c r="R13">
        <v>2466.8649999999998</v>
      </c>
      <c r="S13">
        <v>2491.5269999999996</v>
      </c>
    </row>
    <row r="14" spans="1:19" ht="12" customHeight="1">
      <c r="A14" s="209"/>
      <c r="B14" s="13">
        <v>30</v>
      </c>
      <c r="C14" s="62">
        <f t="shared" si="1"/>
        <v>13571.2</v>
      </c>
      <c r="D14" s="62">
        <f t="shared" si="2"/>
        <v>13705.599999999999</v>
      </c>
      <c r="E14" s="62">
        <f t="shared" si="3"/>
        <v>13841.599999999999</v>
      </c>
      <c r="I14">
        <v>8482</v>
      </c>
      <c r="J14">
        <v>8566</v>
      </c>
      <c r="K14">
        <v>8651</v>
      </c>
      <c r="Q14">
        <v>2479.31</v>
      </c>
      <c r="R14">
        <v>2503.8579999999997</v>
      </c>
      <c r="S14">
        <v>2528.9</v>
      </c>
    </row>
    <row r="15" spans="1:19" ht="12" customHeight="1">
      <c r="A15" s="207">
        <v>2000</v>
      </c>
      <c r="B15" s="13">
        <v>15</v>
      </c>
      <c r="C15" s="62">
        <f t="shared" si="1"/>
        <v>13731.2</v>
      </c>
      <c r="D15" s="62">
        <f t="shared" si="2"/>
        <v>13867.2</v>
      </c>
      <c r="E15" s="62">
        <f t="shared" si="3"/>
        <v>14006.4</v>
      </c>
      <c r="I15">
        <v>8582</v>
      </c>
      <c r="J15">
        <v>8667</v>
      </c>
      <c r="K15">
        <v>8754</v>
      </c>
      <c r="Q15">
        <v>2508.741</v>
      </c>
      <c r="R15">
        <v>2533.5740000000001</v>
      </c>
      <c r="S15">
        <v>2558.9199999999996</v>
      </c>
    </row>
    <row r="16" spans="1:19" ht="12" customHeight="1">
      <c r="A16" s="209"/>
      <c r="B16" s="13">
        <v>30</v>
      </c>
      <c r="C16" s="62">
        <f t="shared" si="1"/>
        <v>13937.599999999999</v>
      </c>
      <c r="D16" s="62">
        <f t="shared" si="2"/>
        <v>14075.2</v>
      </c>
      <c r="E16" s="62">
        <f t="shared" si="3"/>
        <v>14216</v>
      </c>
      <c r="I16">
        <v>8711</v>
      </c>
      <c r="J16">
        <v>8797</v>
      </c>
      <c r="K16">
        <v>8885</v>
      </c>
      <c r="Q16">
        <v>2546.38</v>
      </c>
      <c r="R16">
        <v>2571.5929999999998</v>
      </c>
      <c r="S16">
        <v>2597.2999999999997</v>
      </c>
    </row>
    <row r="17" spans="1:19" ht="12" customHeight="1">
      <c r="A17" s="207">
        <v>2500</v>
      </c>
      <c r="B17" s="13">
        <v>15</v>
      </c>
      <c r="C17" s="62">
        <f t="shared" si="1"/>
        <v>13886.4</v>
      </c>
      <c r="D17" s="62">
        <f t="shared" si="2"/>
        <v>14024</v>
      </c>
      <c r="E17" s="62">
        <f t="shared" si="3"/>
        <v>14163.2</v>
      </c>
      <c r="I17">
        <v>8679</v>
      </c>
      <c r="J17">
        <v>8765</v>
      </c>
      <c r="K17">
        <v>8852</v>
      </c>
      <c r="Q17">
        <v>2536.9180000000001</v>
      </c>
      <c r="R17">
        <v>2562.0360000000001</v>
      </c>
      <c r="S17">
        <v>2587.6480000000001</v>
      </c>
    </row>
    <row r="18" spans="1:19" ht="12" customHeight="1">
      <c r="A18" s="209"/>
      <c r="B18" s="13">
        <v>30</v>
      </c>
      <c r="C18" s="62">
        <f t="shared" si="1"/>
        <v>14094.4</v>
      </c>
      <c r="D18" s="62">
        <f t="shared" si="2"/>
        <v>14233.599999999999</v>
      </c>
      <c r="E18" s="62">
        <f t="shared" si="3"/>
        <v>14376</v>
      </c>
      <c r="I18">
        <v>8809</v>
      </c>
      <c r="J18">
        <v>8896</v>
      </c>
      <c r="K18">
        <v>8985</v>
      </c>
      <c r="Q18">
        <v>2574.9749999999999</v>
      </c>
      <c r="R18">
        <v>2600.473</v>
      </c>
      <c r="S18">
        <v>2626.4649999999997</v>
      </c>
    </row>
    <row r="19" spans="1:19" ht="12" customHeight="1">
      <c r="A19" s="207">
        <v>3000</v>
      </c>
      <c r="B19" s="13">
        <v>15</v>
      </c>
      <c r="C19" s="62">
        <f t="shared" si="1"/>
        <v>14163.2</v>
      </c>
      <c r="D19" s="62">
        <f t="shared" si="2"/>
        <v>14304</v>
      </c>
      <c r="E19" s="62">
        <f t="shared" si="3"/>
        <v>14446.4</v>
      </c>
      <c r="I19">
        <v>8852</v>
      </c>
      <c r="J19">
        <v>8940</v>
      </c>
      <c r="K19">
        <v>9029</v>
      </c>
      <c r="Q19">
        <v>2587.6480000000001</v>
      </c>
      <c r="R19">
        <v>2613.279</v>
      </c>
      <c r="S19">
        <v>2639.404</v>
      </c>
    </row>
    <row r="20" spans="1:19" ht="12" customHeight="1">
      <c r="A20" s="209"/>
      <c r="B20" s="13">
        <v>30</v>
      </c>
      <c r="C20" s="62">
        <f t="shared" si="1"/>
        <v>14376</v>
      </c>
      <c r="D20" s="62">
        <f t="shared" si="2"/>
        <v>14518.4</v>
      </c>
      <c r="E20" s="62">
        <f t="shared" si="3"/>
        <v>14664</v>
      </c>
      <c r="I20">
        <v>8985</v>
      </c>
      <c r="J20">
        <v>9074</v>
      </c>
      <c r="K20">
        <v>9165</v>
      </c>
      <c r="Q20">
        <v>2626.4649999999997</v>
      </c>
      <c r="R20">
        <v>2652.4759999999997</v>
      </c>
      <c r="S20">
        <v>2679</v>
      </c>
    </row>
    <row r="21" spans="1:19" ht="12" customHeight="1">
      <c r="A21" s="207">
        <v>4000</v>
      </c>
      <c r="B21" s="13">
        <v>15</v>
      </c>
      <c r="C21" s="62">
        <f t="shared" si="1"/>
        <v>14606.4</v>
      </c>
      <c r="D21" s="62">
        <f t="shared" si="2"/>
        <v>14750.4</v>
      </c>
      <c r="E21" s="62">
        <f t="shared" si="3"/>
        <v>14897.599999999999</v>
      </c>
      <c r="I21">
        <v>9129</v>
      </c>
      <c r="J21">
        <v>9219</v>
      </c>
      <c r="K21">
        <v>9311</v>
      </c>
      <c r="Q21">
        <v>2668.3980000000001</v>
      </c>
      <c r="R21">
        <v>2694.8269999999998</v>
      </c>
      <c r="S21">
        <v>2721.7689999999998</v>
      </c>
    </row>
    <row r="22" spans="1:19" ht="12" customHeight="1">
      <c r="A22" s="209"/>
      <c r="B22" s="13">
        <v>30</v>
      </c>
      <c r="C22" s="62">
        <f t="shared" si="1"/>
        <v>14825.599999999999</v>
      </c>
      <c r="D22" s="62">
        <f t="shared" si="2"/>
        <v>14971.2</v>
      </c>
      <c r="E22" s="62">
        <f t="shared" si="3"/>
        <v>15121.599999999999</v>
      </c>
      <c r="I22">
        <v>9266</v>
      </c>
      <c r="J22">
        <v>9357</v>
      </c>
      <c r="K22">
        <v>9451</v>
      </c>
      <c r="Q22">
        <v>2708.431</v>
      </c>
      <c r="R22">
        <v>2735.24</v>
      </c>
      <c r="S22">
        <v>2762.6</v>
      </c>
    </row>
    <row r="23" spans="1:19" ht="97.5" customHeight="1">
      <c r="A23" s="190" t="s">
        <v>29</v>
      </c>
      <c r="B23" s="190"/>
      <c r="C23" s="190"/>
      <c r="D23" s="190"/>
      <c r="E23" s="190"/>
      <c r="F23" s="190"/>
      <c r="Q23">
        <v>0</v>
      </c>
      <c r="R23">
        <v>0</v>
      </c>
      <c r="S23">
        <v>0</v>
      </c>
    </row>
    <row r="24" spans="1:19" ht="12.75" customHeight="1">
      <c r="A24" s="169" t="s">
        <v>97</v>
      </c>
      <c r="B24" s="169"/>
      <c r="C24" s="169"/>
      <c r="D24" s="169"/>
      <c r="E24" s="169"/>
      <c r="F24" s="169"/>
      <c r="Q24">
        <v>0</v>
      </c>
      <c r="R24">
        <v>0</v>
      </c>
      <c r="S24">
        <v>0</v>
      </c>
    </row>
    <row r="25" spans="1:19" ht="12.75" customHeight="1">
      <c r="A25" s="169" t="s">
        <v>98</v>
      </c>
      <c r="B25" s="169"/>
      <c r="C25" s="169"/>
      <c r="D25" s="169"/>
      <c r="E25" s="169"/>
      <c r="F25" s="169"/>
      <c r="Q25">
        <v>0</v>
      </c>
      <c r="R25">
        <v>0</v>
      </c>
      <c r="S25">
        <v>0</v>
      </c>
    </row>
    <row r="26" spans="1:19" ht="12.75" customHeight="1">
      <c r="A26" s="169" t="s">
        <v>76</v>
      </c>
      <c r="B26" s="169"/>
      <c r="C26" s="169"/>
      <c r="D26" s="169"/>
      <c r="E26" s="169"/>
      <c r="F26" s="169"/>
      <c r="Q26">
        <v>0</v>
      </c>
      <c r="R26">
        <v>0</v>
      </c>
      <c r="S26">
        <v>0</v>
      </c>
    </row>
    <row r="27" spans="1:19" ht="12.75" customHeight="1">
      <c r="A27" s="169" t="s">
        <v>99</v>
      </c>
      <c r="B27" s="169"/>
      <c r="C27" s="169"/>
      <c r="D27" s="169"/>
      <c r="E27" s="169"/>
      <c r="F27" s="169"/>
      <c r="Q27">
        <v>0</v>
      </c>
      <c r="R27">
        <v>0</v>
      </c>
      <c r="S27">
        <v>0</v>
      </c>
    </row>
    <row r="28" spans="1:19" ht="12.75" customHeight="1">
      <c r="A28" s="169" t="s">
        <v>100</v>
      </c>
      <c r="B28" s="169"/>
      <c r="C28" s="169"/>
      <c r="D28" s="169"/>
      <c r="E28" s="169"/>
      <c r="F28" s="169"/>
      <c r="Q28">
        <v>0</v>
      </c>
      <c r="R28">
        <v>0</v>
      </c>
      <c r="S28">
        <v>0</v>
      </c>
    </row>
    <row r="29" spans="1:19">
      <c r="Q29">
        <v>0</v>
      </c>
      <c r="R29">
        <v>0</v>
      </c>
      <c r="S29">
        <v>0</v>
      </c>
    </row>
    <row r="30" spans="1:19">
      <c r="Q30">
        <v>0</v>
      </c>
      <c r="R30">
        <v>0</v>
      </c>
      <c r="S30">
        <v>0</v>
      </c>
    </row>
    <row r="31" spans="1:19">
      <c r="Q31">
        <v>0</v>
      </c>
      <c r="R31">
        <v>0</v>
      </c>
      <c r="S31">
        <v>0</v>
      </c>
    </row>
    <row r="32" spans="1:19">
      <c r="Q32">
        <v>0</v>
      </c>
      <c r="R32">
        <v>0</v>
      </c>
      <c r="S32">
        <v>0</v>
      </c>
    </row>
    <row r="33" spans="17:19">
      <c r="Q33">
        <v>0</v>
      </c>
      <c r="R33">
        <v>0</v>
      </c>
      <c r="S33">
        <v>0</v>
      </c>
    </row>
    <row r="34" spans="17:19">
      <c r="Q34">
        <v>0</v>
      </c>
      <c r="R34">
        <v>0</v>
      </c>
      <c r="S34">
        <v>0</v>
      </c>
    </row>
    <row r="35" spans="17:19">
      <c r="Q35">
        <v>0</v>
      </c>
      <c r="R35">
        <v>0</v>
      </c>
      <c r="S35">
        <v>0</v>
      </c>
    </row>
    <row r="36" spans="17:19">
      <c r="Q36">
        <v>0</v>
      </c>
      <c r="R36">
        <v>0</v>
      </c>
      <c r="S36">
        <v>0</v>
      </c>
    </row>
    <row r="37" spans="17:19">
      <c r="Q37">
        <v>0</v>
      </c>
      <c r="R37">
        <v>0</v>
      </c>
      <c r="S37">
        <v>0</v>
      </c>
    </row>
    <row r="38" spans="17:19">
      <c r="Q38">
        <v>0</v>
      </c>
      <c r="R38">
        <v>0</v>
      </c>
      <c r="S38">
        <v>0</v>
      </c>
    </row>
    <row r="39" spans="17:19">
      <c r="Q39">
        <v>0</v>
      </c>
      <c r="R39">
        <v>0</v>
      </c>
      <c r="S39">
        <v>0</v>
      </c>
    </row>
    <row r="40" spans="17:19">
      <c r="Q40">
        <v>0</v>
      </c>
      <c r="R40">
        <v>0</v>
      </c>
      <c r="S40">
        <v>0</v>
      </c>
    </row>
    <row r="41" spans="17:19">
      <c r="Q41">
        <v>0</v>
      </c>
      <c r="R41">
        <v>0</v>
      </c>
      <c r="S41">
        <v>0</v>
      </c>
    </row>
    <row r="42" spans="17:19">
      <c r="Q42">
        <v>0</v>
      </c>
      <c r="R42">
        <v>0</v>
      </c>
      <c r="S42">
        <v>0</v>
      </c>
    </row>
    <row r="43" spans="17:19">
      <c r="Q43">
        <v>0</v>
      </c>
      <c r="R43">
        <v>0</v>
      </c>
      <c r="S43">
        <v>0</v>
      </c>
    </row>
    <row r="44" spans="17:19">
      <c r="Q44">
        <v>0</v>
      </c>
      <c r="R44">
        <v>0</v>
      </c>
      <c r="S44">
        <v>0</v>
      </c>
    </row>
    <row r="45" spans="17:19">
      <c r="Q45">
        <v>0</v>
      </c>
      <c r="R45">
        <v>0</v>
      </c>
      <c r="S45">
        <v>0</v>
      </c>
    </row>
    <row r="46" spans="17:19">
      <c r="Q46">
        <v>0</v>
      </c>
      <c r="R46">
        <v>0</v>
      </c>
      <c r="S46">
        <v>0</v>
      </c>
    </row>
    <row r="47" spans="17:19">
      <c r="Q47">
        <v>0</v>
      </c>
      <c r="R47">
        <v>0</v>
      </c>
      <c r="S47">
        <v>0</v>
      </c>
    </row>
    <row r="48" spans="17:19">
      <c r="Q48">
        <v>0</v>
      </c>
      <c r="R48">
        <v>0</v>
      </c>
      <c r="S48">
        <v>0</v>
      </c>
    </row>
    <row r="49" spans="17:19">
      <c r="Q49">
        <v>0</v>
      </c>
      <c r="R49">
        <v>0</v>
      </c>
      <c r="S49">
        <v>0</v>
      </c>
    </row>
    <row r="50" spans="17:19">
      <c r="Q50">
        <v>0</v>
      </c>
      <c r="R50">
        <v>0</v>
      </c>
      <c r="S50">
        <v>0</v>
      </c>
    </row>
    <row r="51" spans="17:19">
      <c r="Q51">
        <v>0</v>
      </c>
      <c r="R51">
        <v>0</v>
      </c>
      <c r="S51">
        <v>0</v>
      </c>
    </row>
    <row r="52" spans="17:19">
      <c r="Q52">
        <v>0</v>
      </c>
      <c r="R52">
        <v>0</v>
      </c>
      <c r="S52">
        <v>0</v>
      </c>
    </row>
    <row r="53" spans="17:19">
      <c r="Q53">
        <v>0</v>
      </c>
      <c r="R53">
        <v>0</v>
      </c>
      <c r="S53">
        <v>0</v>
      </c>
    </row>
    <row r="54" spans="17:19">
      <c r="Q54">
        <v>0</v>
      </c>
      <c r="R54">
        <v>0</v>
      </c>
      <c r="S54">
        <v>0</v>
      </c>
    </row>
    <row r="55" spans="17:19">
      <c r="Q55">
        <v>0</v>
      </c>
      <c r="R55">
        <v>0</v>
      </c>
      <c r="S55">
        <v>0</v>
      </c>
    </row>
    <row r="56" spans="17:19">
      <c r="Q56">
        <v>0</v>
      </c>
      <c r="R56">
        <v>0</v>
      </c>
      <c r="S56">
        <v>0</v>
      </c>
    </row>
    <row r="57" spans="17:19">
      <c r="Q57">
        <v>0</v>
      </c>
      <c r="R57">
        <v>0</v>
      </c>
      <c r="S57">
        <v>0</v>
      </c>
    </row>
    <row r="58" spans="17:19">
      <c r="Q58">
        <v>0</v>
      </c>
      <c r="R58">
        <v>0</v>
      </c>
      <c r="S58">
        <v>0</v>
      </c>
    </row>
    <row r="59" spans="17:19">
      <c r="Q59">
        <v>0</v>
      </c>
      <c r="R59">
        <v>0</v>
      </c>
      <c r="S59">
        <v>0</v>
      </c>
    </row>
    <row r="60" spans="17:19">
      <c r="Q60">
        <v>0</v>
      </c>
      <c r="R60">
        <v>0</v>
      </c>
      <c r="S60">
        <v>0</v>
      </c>
    </row>
    <row r="61" spans="17:19">
      <c r="Q61">
        <v>0</v>
      </c>
      <c r="R61">
        <v>0</v>
      </c>
      <c r="S61">
        <v>0</v>
      </c>
    </row>
    <row r="62" spans="17:19">
      <c r="Q62">
        <v>0</v>
      </c>
      <c r="R62">
        <v>0</v>
      </c>
      <c r="S62">
        <v>0</v>
      </c>
    </row>
    <row r="63" spans="17:19">
      <c r="Q63">
        <v>0</v>
      </c>
      <c r="R63">
        <v>0</v>
      </c>
      <c r="S63">
        <v>0</v>
      </c>
    </row>
    <row r="64" spans="17:19">
      <c r="Q64">
        <v>0</v>
      </c>
      <c r="R64">
        <v>0</v>
      </c>
      <c r="S64">
        <v>0</v>
      </c>
    </row>
    <row r="65" spans="17:19">
      <c r="Q65">
        <v>0</v>
      </c>
      <c r="R65">
        <v>0</v>
      </c>
      <c r="S65">
        <v>0</v>
      </c>
    </row>
    <row r="66" spans="17:19">
      <c r="Q66">
        <v>0</v>
      </c>
      <c r="R66">
        <v>0</v>
      </c>
      <c r="S66">
        <v>0</v>
      </c>
    </row>
    <row r="67" spans="17:19">
      <c r="Q67">
        <v>0</v>
      </c>
      <c r="R67">
        <v>0</v>
      </c>
      <c r="S67">
        <v>0</v>
      </c>
    </row>
    <row r="68" spans="17:19">
      <c r="Q68">
        <v>0</v>
      </c>
      <c r="R68">
        <v>0</v>
      </c>
      <c r="S68">
        <v>0</v>
      </c>
    </row>
    <row r="69" spans="17:19">
      <c r="Q69">
        <v>0</v>
      </c>
      <c r="R69">
        <v>0</v>
      </c>
      <c r="S69">
        <v>0</v>
      </c>
    </row>
    <row r="70" spans="17:19">
      <c r="Q70">
        <v>0</v>
      </c>
      <c r="R70">
        <v>0</v>
      </c>
      <c r="S70">
        <v>0</v>
      </c>
    </row>
    <row r="71" spans="17:19">
      <c r="Q71">
        <v>0</v>
      </c>
      <c r="R71">
        <v>0</v>
      </c>
      <c r="S71">
        <v>0</v>
      </c>
    </row>
    <row r="72" spans="17:19">
      <c r="Q72">
        <v>0</v>
      </c>
      <c r="R72">
        <v>0</v>
      </c>
      <c r="S72">
        <v>0</v>
      </c>
    </row>
    <row r="73" spans="17:19">
      <c r="Q73">
        <v>0</v>
      </c>
      <c r="R73">
        <v>0</v>
      </c>
      <c r="S73">
        <v>0</v>
      </c>
    </row>
    <row r="74" spans="17:19">
      <c r="Q74">
        <v>0</v>
      </c>
      <c r="R74">
        <v>0</v>
      </c>
      <c r="S74">
        <v>0</v>
      </c>
    </row>
    <row r="75" spans="17:19">
      <c r="Q75">
        <v>0</v>
      </c>
      <c r="R75">
        <v>0</v>
      </c>
      <c r="S75">
        <v>0</v>
      </c>
    </row>
    <row r="76" spans="17:19">
      <c r="Q76">
        <v>0</v>
      </c>
      <c r="R76">
        <v>0</v>
      </c>
      <c r="S76">
        <v>0</v>
      </c>
    </row>
    <row r="77" spans="17:19">
      <c r="Q77">
        <v>0</v>
      </c>
      <c r="R77">
        <v>0</v>
      </c>
      <c r="S77">
        <v>0</v>
      </c>
    </row>
    <row r="78" spans="17:19">
      <c r="Q78">
        <v>0</v>
      </c>
      <c r="R78">
        <v>0</v>
      </c>
      <c r="S78">
        <v>0</v>
      </c>
    </row>
    <row r="79" spans="17:19">
      <c r="Q79">
        <v>0</v>
      </c>
      <c r="R79">
        <v>0</v>
      </c>
      <c r="S79">
        <v>0</v>
      </c>
    </row>
    <row r="80" spans="17:19">
      <c r="Q80">
        <v>0</v>
      </c>
      <c r="R80">
        <v>0</v>
      </c>
      <c r="S80">
        <v>0</v>
      </c>
    </row>
    <row r="81" spans="17:19">
      <c r="Q81">
        <v>0</v>
      </c>
      <c r="R81">
        <v>0</v>
      </c>
      <c r="S81">
        <v>0</v>
      </c>
    </row>
    <row r="82" spans="17:19">
      <c r="Q82">
        <v>0</v>
      </c>
      <c r="R82">
        <v>0</v>
      </c>
      <c r="S82">
        <v>0</v>
      </c>
    </row>
    <row r="83" spans="17:19">
      <c r="Q83">
        <v>0</v>
      </c>
      <c r="R83">
        <v>0</v>
      </c>
      <c r="S83">
        <v>0</v>
      </c>
    </row>
    <row r="84" spans="17:19">
      <c r="Q84">
        <v>0</v>
      </c>
      <c r="R84">
        <v>0</v>
      </c>
      <c r="S84">
        <v>0</v>
      </c>
    </row>
    <row r="85" spans="17:19">
      <c r="Q85">
        <v>0</v>
      </c>
      <c r="R85">
        <v>0</v>
      </c>
      <c r="S85">
        <v>0</v>
      </c>
    </row>
    <row r="86" spans="17:19">
      <c r="Q86">
        <v>0</v>
      </c>
      <c r="R86">
        <v>0</v>
      </c>
      <c r="S86">
        <v>0</v>
      </c>
    </row>
    <row r="87" spans="17:19">
      <c r="Q87">
        <v>0</v>
      </c>
      <c r="R87">
        <v>0</v>
      </c>
      <c r="S87">
        <v>0</v>
      </c>
    </row>
    <row r="88" spans="17:19">
      <c r="Q88">
        <v>0</v>
      </c>
      <c r="R88">
        <v>0</v>
      </c>
      <c r="S88">
        <v>0</v>
      </c>
    </row>
    <row r="89" spans="17:19">
      <c r="Q89">
        <v>0</v>
      </c>
      <c r="R89">
        <v>0</v>
      </c>
      <c r="S89">
        <v>0</v>
      </c>
    </row>
    <row r="90" spans="17:19">
      <c r="Q90">
        <v>0</v>
      </c>
      <c r="R90">
        <v>0</v>
      </c>
      <c r="S90">
        <v>0</v>
      </c>
    </row>
    <row r="91" spans="17:19">
      <c r="Q91">
        <v>0</v>
      </c>
      <c r="R91">
        <v>0</v>
      </c>
      <c r="S91">
        <v>0</v>
      </c>
    </row>
    <row r="92" spans="17:19">
      <c r="Q92">
        <v>0</v>
      </c>
      <c r="R92">
        <v>0</v>
      </c>
      <c r="S92">
        <v>0</v>
      </c>
    </row>
    <row r="93" spans="17:19">
      <c r="Q93">
        <v>0</v>
      </c>
      <c r="R93">
        <v>0</v>
      </c>
      <c r="S93">
        <v>0</v>
      </c>
    </row>
    <row r="94" spans="17:19">
      <c r="Q94">
        <v>0</v>
      </c>
      <c r="R94">
        <v>0</v>
      </c>
      <c r="S94">
        <v>0</v>
      </c>
    </row>
    <row r="95" spans="17:19">
      <c r="Q95">
        <v>0</v>
      </c>
      <c r="R95">
        <v>0</v>
      </c>
      <c r="S95">
        <v>0</v>
      </c>
    </row>
    <row r="96" spans="17:19">
      <c r="Q96">
        <v>0</v>
      </c>
      <c r="R96">
        <v>0</v>
      </c>
      <c r="S96">
        <v>0</v>
      </c>
    </row>
    <row r="97" spans="17:19">
      <c r="Q97">
        <v>0</v>
      </c>
      <c r="R97">
        <v>0</v>
      </c>
      <c r="S97">
        <v>0</v>
      </c>
    </row>
    <row r="98" spans="17:19">
      <c r="Q98">
        <v>0</v>
      </c>
      <c r="R98">
        <v>0</v>
      </c>
      <c r="S98">
        <v>0</v>
      </c>
    </row>
    <row r="99" spans="17:19">
      <c r="Q99">
        <v>0</v>
      </c>
      <c r="R99">
        <v>0</v>
      </c>
      <c r="S99">
        <v>0</v>
      </c>
    </row>
    <row r="100" spans="17:19">
      <c r="Q100">
        <v>0</v>
      </c>
      <c r="R100">
        <v>0</v>
      </c>
      <c r="S100">
        <v>0</v>
      </c>
    </row>
    <row r="101" spans="17:19">
      <c r="Q101">
        <v>0</v>
      </c>
      <c r="R101">
        <v>0</v>
      </c>
      <c r="S101">
        <v>0</v>
      </c>
    </row>
    <row r="102" spans="17:19">
      <c r="Q102">
        <v>0</v>
      </c>
      <c r="R102">
        <v>0</v>
      </c>
      <c r="S102">
        <v>0</v>
      </c>
    </row>
    <row r="103" spans="17:19">
      <c r="Q103">
        <v>0</v>
      </c>
      <c r="R103">
        <v>0</v>
      </c>
      <c r="S103">
        <v>0</v>
      </c>
    </row>
    <row r="104" spans="17:19">
      <c r="Q104">
        <v>0</v>
      </c>
      <c r="R104">
        <v>0</v>
      </c>
      <c r="S104">
        <v>0</v>
      </c>
    </row>
    <row r="105" spans="17:19">
      <c r="Q105">
        <v>0</v>
      </c>
      <c r="R105">
        <v>0</v>
      </c>
      <c r="S105">
        <v>0</v>
      </c>
    </row>
    <row r="106" spans="17:19">
      <c r="Q106">
        <v>0</v>
      </c>
      <c r="R106">
        <v>0</v>
      </c>
      <c r="S106">
        <v>0</v>
      </c>
    </row>
    <row r="107" spans="17:19">
      <c r="Q107">
        <v>0</v>
      </c>
      <c r="R107">
        <v>0</v>
      </c>
      <c r="S107">
        <v>0</v>
      </c>
    </row>
    <row r="108" spans="17:19">
      <c r="Q108">
        <v>0</v>
      </c>
      <c r="R108">
        <v>0</v>
      </c>
      <c r="S108">
        <v>0</v>
      </c>
    </row>
    <row r="109" spans="17:19">
      <c r="Q109">
        <v>0</v>
      </c>
      <c r="R109">
        <v>0</v>
      </c>
      <c r="S109">
        <v>0</v>
      </c>
    </row>
    <row r="110" spans="17:19">
      <c r="Q110">
        <v>0</v>
      </c>
      <c r="R110">
        <v>0</v>
      </c>
      <c r="S110">
        <v>0</v>
      </c>
    </row>
    <row r="111" spans="17:19">
      <c r="Q111">
        <v>0</v>
      </c>
      <c r="R111">
        <v>0</v>
      </c>
      <c r="S111">
        <v>0</v>
      </c>
    </row>
    <row r="112" spans="17:19">
      <c r="Q112">
        <v>0</v>
      </c>
      <c r="R112">
        <v>0</v>
      </c>
      <c r="S112">
        <v>0</v>
      </c>
    </row>
    <row r="113" spans="17:19">
      <c r="Q113">
        <v>0</v>
      </c>
      <c r="R113">
        <v>0</v>
      </c>
      <c r="S113">
        <v>0</v>
      </c>
    </row>
    <row r="114" spans="17:19">
      <c r="Q114">
        <v>0</v>
      </c>
      <c r="R114">
        <v>0</v>
      </c>
      <c r="S114">
        <v>0</v>
      </c>
    </row>
    <row r="115" spans="17:19">
      <c r="Q115">
        <v>0</v>
      </c>
      <c r="R115">
        <v>0</v>
      </c>
      <c r="S115">
        <v>0</v>
      </c>
    </row>
    <row r="116" spans="17:19">
      <c r="Q116">
        <v>0</v>
      </c>
      <c r="R116">
        <v>0</v>
      </c>
      <c r="S116">
        <v>0</v>
      </c>
    </row>
    <row r="117" spans="17:19">
      <c r="Q117">
        <v>0</v>
      </c>
      <c r="R117">
        <v>0</v>
      </c>
      <c r="S117">
        <v>0</v>
      </c>
    </row>
    <row r="118" spans="17:19">
      <c r="Q118">
        <v>0</v>
      </c>
      <c r="R118">
        <v>0</v>
      </c>
      <c r="S118">
        <v>0</v>
      </c>
    </row>
    <row r="119" spans="17:19">
      <c r="Q119">
        <v>0</v>
      </c>
      <c r="R119">
        <v>0</v>
      </c>
      <c r="S119">
        <v>0</v>
      </c>
    </row>
    <row r="120" spans="17:19">
      <c r="Q120">
        <v>0</v>
      </c>
      <c r="R120">
        <v>0</v>
      </c>
      <c r="S120">
        <v>0</v>
      </c>
    </row>
    <row r="121" spans="17:19">
      <c r="Q121">
        <v>0</v>
      </c>
      <c r="R121">
        <v>0</v>
      </c>
      <c r="S121">
        <v>0</v>
      </c>
    </row>
    <row r="122" spans="17:19">
      <c r="Q122">
        <v>0</v>
      </c>
      <c r="R122">
        <v>0</v>
      </c>
      <c r="S122">
        <v>0</v>
      </c>
    </row>
    <row r="123" spans="17:19">
      <c r="Q123">
        <v>0</v>
      </c>
      <c r="R123">
        <v>0</v>
      </c>
      <c r="S123">
        <v>0</v>
      </c>
    </row>
    <row r="124" spans="17:19">
      <c r="Q124">
        <v>0</v>
      </c>
      <c r="R124">
        <v>0</v>
      </c>
      <c r="S124">
        <v>0</v>
      </c>
    </row>
    <row r="125" spans="17:19">
      <c r="Q125">
        <v>0</v>
      </c>
      <c r="R125">
        <v>0</v>
      </c>
      <c r="S125">
        <v>0</v>
      </c>
    </row>
    <row r="126" spans="17:19">
      <c r="Q126">
        <v>0</v>
      </c>
      <c r="R126">
        <v>0</v>
      </c>
      <c r="S126">
        <v>0</v>
      </c>
    </row>
    <row r="127" spans="17:19">
      <c r="Q127">
        <v>0</v>
      </c>
      <c r="R127">
        <v>0</v>
      </c>
      <c r="S127">
        <v>0</v>
      </c>
    </row>
    <row r="128" spans="17:19">
      <c r="Q128">
        <v>0</v>
      </c>
      <c r="R128">
        <v>0</v>
      </c>
      <c r="S128">
        <v>0</v>
      </c>
    </row>
    <row r="129" spans="17:19">
      <c r="Q129">
        <v>0</v>
      </c>
      <c r="R129">
        <v>0</v>
      </c>
      <c r="S129">
        <v>0</v>
      </c>
    </row>
    <row r="130" spans="17:19">
      <c r="Q130">
        <v>0</v>
      </c>
      <c r="R130">
        <v>0</v>
      </c>
      <c r="S130">
        <v>0</v>
      </c>
    </row>
    <row r="131" spans="17:19">
      <c r="Q131">
        <v>0</v>
      </c>
      <c r="R131">
        <v>0</v>
      </c>
      <c r="S131">
        <v>0</v>
      </c>
    </row>
    <row r="132" spans="17:19">
      <c r="Q132">
        <v>0</v>
      </c>
      <c r="R132">
        <v>0</v>
      </c>
      <c r="S132">
        <v>0</v>
      </c>
    </row>
    <row r="133" spans="17:19">
      <c r="Q133">
        <v>0</v>
      </c>
      <c r="R133">
        <v>0</v>
      </c>
      <c r="S133">
        <v>0</v>
      </c>
    </row>
    <row r="134" spans="17:19">
      <c r="Q134">
        <v>0</v>
      </c>
      <c r="R134">
        <v>0</v>
      </c>
      <c r="S134">
        <v>0</v>
      </c>
    </row>
    <row r="135" spans="17:19">
      <c r="Q135">
        <v>0</v>
      </c>
      <c r="R135">
        <v>0</v>
      </c>
      <c r="S135">
        <v>0</v>
      </c>
    </row>
    <row r="136" spans="17:19">
      <c r="Q136">
        <v>0</v>
      </c>
      <c r="R136">
        <v>0</v>
      </c>
      <c r="S136">
        <v>0</v>
      </c>
    </row>
    <row r="137" spans="17:19">
      <c r="Q137">
        <v>0</v>
      </c>
      <c r="R137">
        <v>0</v>
      </c>
      <c r="S137">
        <v>0</v>
      </c>
    </row>
    <row r="138" spans="17:19">
      <c r="Q138">
        <v>0</v>
      </c>
      <c r="R138">
        <v>0</v>
      </c>
      <c r="S138">
        <v>0</v>
      </c>
    </row>
    <row r="139" spans="17:19">
      <c r="Q139">
        <v>0</v>
      </c>
      <c r="R139">
        <v>0</v>
      </c>
      <c r="S139">
        <v>0</v>
      </c>
    </row>
    <row r="140" spans="17:19">
      <c r="Q140">
        <v>0</v>
      </c>
      <c r="R140">
        <v>0</v>
      </c>
      <c r="S140">
        <v>0</v>
      </c>
    </row>
    <row r="141" spans="17:19">
      <c r="Q141">
        <v>0</v>
      </c>
      <c r="R141">
        <v>0</v>
      </c>
      <c r="S141">
        <v>0</v>
      </c>
    </row>
    <row r="142" spans="17:19">
      <c r="Q142">
        <v>0</v>
      </c>
      <c r="R142">
        <v>0</v>
      </c>
      <c r="S142">
        <v>0</v>
      </c>
    </row>
    <row r="143" spans="17:19">
      <c r="Q143">
        <v>0</v>
      </c>
      <c r="R143">
        <v>0</v>
      </c>
      <c r="S143">
        <v>0</v>
      </c>
    </row>
    <row r="144" spans="17:19">
      <c r="Q144">
        <v>0</v>
      </c>
      <c r="R144">
        <v>0</v>
      </c>
      <c r="S144">
        <v>0</v>
      </c>
    </row>
    <row r="145" spans="17:19">
      <c r="Q145">
        <v>0</v>
      </c>
      <c r="R145">
        <v>0</v>
      </c>
      <c r="S145">
        <v>0</v>
      </c>
    </row>
    <row r="146" spans="17:19">
      <c r="Q146">
        <v>0</v>
      </c>
      <c r="R146">
        <v>0</v>
      </c>
      <c r="S146">
        <v>0</v>
      </c>
    </row>
    <row r="147" spans="17:19">
      <c r="Q147">
        <v>0</v>
      </c>
      <c r="R147">
        <v>0</v>
      </c>
      <c r="S147">
        <v>0</v>
      </c>
    </row>
    <row r="148" spans="17:19">
      <c r="Q148">
        <v>0</v>
      </c>
      <c r="R148">
        <v>0</v>
      </c>
      <c r="S148">
        <v>0</v>
      </c>
    </row>
    <row r="149" spans="17:19">
      <c r="Q149">
        <v>0</v>
      </c>
      <c r="R149">
        <v>0</v>
      </c>
      <c r="S149">
        <v>0</v>
      </c>
    </row>
    <row r="150" spans="17:19">
      <c r="Q150">
        <v>0</v>
      </c>
      <c r="R150">
        <v>0</v>
      </c>
      <c r="S150">
        <v>0</v>
      </c>
    </row>
    <row r="151" spans="17:19">
      <c r="Q151">
        <v>0</v>
      </c>
      <c r="R151">
        <v>0</v>
      </c>
      <c r="S151">
        <v>0</v>
      </c>
    </row>
    <row r="152" spans="17:19">
      <c r="Q152">
        <v>0</v>
      </c>
      <c r="R152">
        <v>0</v>
      </c>
      <c r="S152">
        <v>0</v>
      </c>
    </row>
    <row r="153" spans="17:19">
      <c r="Q153">
        <v>0</v>
      </c>
      <c r="R153">
        <v>0</v>
      </c>
      <c r="S153">
        <v>0</v>
      </c>
    </row>
    <row r="154" spans="17:19">
      <c r="Q154">
        <v>0</v>
      </c>
      <c r="R154">
        <v>0</v>
      </c>
      <c r="S154">
        <v>0</v>
      </c>
    </row>
    <row r="155" spans="17:19">
      <c r="Q155">
        <v>0</v>
      </c>
      <c r="R155">
        <v>0</v>
      </c>
      <c r="S155">
        <v>0</v>
      </c>
    </row>
    <row r="156" spans="17:19">
      <c r="Q156">
        <v>0</v>
      </c>
      <c r="R156">
        <v>0</v>
      </c>
      <c r="S156">
        <v>0</v>
      </c>
    </row>
    <row r="157" spans="17:19">
      <c r="Q157">
        <v>0</v>
      </c>
      <c r="R157">
        <v>0</v>
      </c>
      <c r="S157">
        <v>0</v>
      </c>
    </row>
    <row r="158" spans="17:19">
      <c r="Q158">
        <v>0</v>
      </c>
      <c r="R158">
        <v>0</v>
      </c>
      <c r="S158">
        <v>0</v>
      </c>
    </row>
    <row r="159" spans="17:19">
      <c r="Q159">
        <v>0</v>
      </c>
      <c r="R159">
        <v>0</v>
      </c>
      <c r="S159">
        <v>0</v>
      </c>
    </row>
    <row r="160" spans="17:19">
      <c r="Q160">
        <v>0</v>
      </c>
      <c r="R160">
        <v>0</v>
      </c>
      <c r="S160">
        <v>0</v>
      </c>
    </row>
    <row r="161" spans="17:19">
      <c r="Q161">
        <v>0</v>
      </c>
      <c r="R161">
        <v>0</v>
      </c>
      <c r="S161">
        <v>0</v>
      </c>
    </row>
  </sheetData>
  <mergeCells count="17">
    <mergeCell ref="A2:F2"/>
    <mergeCell ref="A3:F3"/>
    <mergeCell ref="A5:A6"/>
    <mergeCell ref="A7:A8"/>
    <mergeCell ref="A9:A10"/>
    <mergeCell ref="A11:A12"/>
    <mergeCell ref="A13:A14"/>
    <mergeCell ref="A15:A16"/>
    <mergeCell ref="A17:A18"/>
    <mergeCell ref="A19:A20"/>
    <mergeCell ref="A27:F27"/>
    <mergeCell ref="A28:F28"/>
    <mergeCell ref="A21:A22"/>
    <mergeCell ref="A23:F23"/>
    <mergeCell ref="A24:F24"/>
    <mergeCell ref="A25:F25"/>
    <mergeCell ref="A26:F26"/>
  </mergeCells>
  <pageMargins left="0.7" right="0.7" top="0.75" bottom="0.75" header="0.3" footer="0.3"/>
  <pageSetup paperSize="9" scale="7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1"/>
  <sheetViews>
    <sheetView zoomScaleNormal="100" workbookViewId="0">
      <selection activeCell="D8" sqref="D8"/>
    </sheetView>
  </sheetViews>
  <sheetFormatPr defaultRowHeight="12.75"/>
  <cols>
    <col min="1" max="1" width="9.5" customWidth="1"/>
    <col min="2" max="2" width="9.33203125" customWidth="1"/>
    <col min="3" max="5" width="10.1640625" customWidth="1"/>
    <col min="6" max="6" width="82.5" customWidth="1"/>
    <col min="9" max="11" width="0" hidden="1" customWidth="1"/>
    <col min="15" max="15" width="0" hidden="1" customWidth="1"/>
    <col min="16" max="16" width="6.33203125" customWidth="1"/>
    <col min="17" max="19" width="8.83203125" hidden="1" customWidth="1"/>
  </cols>
  <sheetData>
    <row r="1" spans="1:19" ht="74.25" customHeight="1">
      <c r="A1" s="44"/>
      <c r="B1" s="44"/>
      <c r="C1" s="44"/>
      <c r="D1" s="44"/>
      <c r="E1" s="44"/>
      <c r="F1" s="114" t="s">
        <v>146</v>
      </c>
    </row>
    <row r="2" spans="1:19" ht="60.75" customHeight="1">
      <c r="A2" s="194" t="s">
        <v>39</v>
      </c>
      <c r="B2" s="194"/>
      <c r="C2" s="194"/>
      <c r="D2" s="194"/>
      <c r="E2" s="194"/>
      <c r="F2" s="194"/>
      <c r="O2">
        <f>data!B3</f>
        <v>3.4208000000000003</v>
      </c>
    </row>
    <row r="3" spans="1:19" ht="23.65" customHeight="1">
      <c r="A3" s="258" t="s">
        <v>101</v>
      </c>
      <c r="B3" s="259"/>
      <c r="C3" s="259"/>
      <c r="D3" s="259"/>
      <c r="E3" s="259"/>
      <c r="F3" s="259"/>
    </row>
    <row r="4" spans="1:19" ht="33.75" customHeight="1">
      <c r="A4" s="1" t="s">
        <v>23</v>
      </c>
      <c r="B4" s="9" t="s">
        <v>24</v>
      </c>
      <c r="C4" s="19" t="s">
        <v>25</v>
      </c>
      <c r="D4" s="19" t="s">
        <v>26</v>
      </c>
      <c r="E4" s="19" t="s">
        <v>137</v>
      </c>
      <c r="F4" s="33"/>
    </row>
    <row r="5" spans="1:19" ht="12" customHeight="1">
      <c r="A5" s="2"/>
      <c r="B5" s="12">
        <v>1.5</v>
      </c>
      <c r="C5" s="62">
        <f>ROUNDUP($O$2*Q5,0)*0.6+I5</f>
        <v>491.2</v>
      </c>
      <c r="D5" s="62" t="s">
        <v>148</v>
      </c>
      <c r="E5" s="62" t="s">
        <v>148</v>
      </c>
      <c r="F5" s="37"/>
      <c r="I5">
        <v>307</v>
      </c>
      <c r="J5">
        <v>0</v>
      </c>
      <c r="K5">
        <v>0</v>
      </c>
      <c r="Q5">
        <v>89.62</v>
      </c>
      <c r="R5">
        <v>0</v>
      </c>
      <c r="S5">
        <v>0</v>
      </c>
    </row>
    <row r="6" spans="1:19" ht="12" customHeight="1">
      <c r="A6" s="38">
        <v>30</v>
      </c>
      <c r="B6" s="12">
        <v>2.5</v>
      </c>
      <c r="C6" s="62">
        <f t="shared" ref="C6:C25" si="0">ROUNDUP($O$2*Q6,0)*0.6+I6</f>
        <v>505.6</v>
      </c>
      <c r="D6" s="62" t="s">
        <v>148</v>
      </c>
      <c r="E6" s="62" t="s">
        <v>148</v>
      </c>
      <c r="F6" s="37"/>
      <c r="I6">
        <v>316</v>
      </c>
      <c r="J6">
        <v>0</v>
      </c>
      <c r="K6">
        <v>0</v>
      </c>
      <c r="Q6">
        <v>92.225999999999999</v>
      </c>
      <c r="R6">
        <v>0</v>
      </c>
      <c r="S6">
        <v>0</v>
      </c>
    </row>
    <row r="7" spans="1:19" ht="12" customHeight="1">
      <c r="A7" s="5"/>
      <c r="B7" s="13">
        <v>5</v>
      </c>
      <c r="C7" s="62">
        <f t="shared" si="0"/>
        <v>520</v>
      </c>
      <c r="D7" s="62" t="s">
        <v>148</v>
      </c>
      <c r="E7" s="62" t="s">
        <v>148</v>
      </c>
      <c r="F7" s="37"/>
      <c r="I7">
        <v>325</v>
      </c>
      <c r="J7">
        <v>0</v>
      </c>
      <c r="K7">
        <v>0</v>
      </c>
      <c r="Q7">
        <v>95</v>
      </c>
      <c r="R7">
        <v>0</v>
      </c>
      <c r="S7">
        <v>0</v>
      </c>
    </row>
    <row r="8" spans="1:19" ht="12" customHeight="1">
      <c r="A8" s="2"/>
      <c r="B8" s="12">
        <v>1.5</v>
      </c>
      <c r="C8" s="62">
        <f t="shared" si="0"/>
        <v>491.2</v>
      </c>
      <c r="D8" s="62">
        <f t="shared" ref="D8:D25" si="1">ROUNDUP($O$2*R8,0)*0.6+J8</f>
        <v>505.6</v>
      </c>
      <c r="E8" s="62" t="s">
        <v>148</v>
      </c>
      <c r="F8" s="37"/>
      <c r="I8">
        <v>307</v>
      </c>
      <c r="J8">
        <v>316</v>
      </c>
      <c r="K8">
        <v>0</v>
      </c>
      <c r="Q8">
        <v>89.623000000000005</v>
      </c>
      <c r="R8">
        <v>92.225999999999999</v>
      </c>
      <c r="S8">
        <v>0</v>
      </c>
    </row>
    <row r="9" spans="1:19" ht="12" customHeight="1">
      <c r="A9" s="38">
        <v>40</v>
      </c>
      <c r="B9" s="12">
        <v>2.5</v>
      </c>
      <c r="C9" s="62">
        <f t="shared" si="0"/>
        <v>505.6</v>
      </c>
      <c r="D9" s="62" t="s">
        <v>148</v>
      </c>
      <c r="E9" s="62" t="s">
        <v>148</v>
      </c>
      <c r="F9" s="37"/>
      <c r="I9">
        <v>316</v>
      </c>
      <c r="J9">
        <v>0</v>
      </c>
      <c r="K9">
        <v>0</v>
      </c>
      <c r="Q9">
        <v>92.225999999999999</v>
      </c>
      <c r="R9">
        <v>0</v>
      </c>
      <c r="S9">
        <v>0</v>
      </c>
    </row>
    <row r="10" spans="1:19" ht="12" customHeight="1">
      <c r="A10" s="5"/>
      <c r="B10" s="13">
        <v>5</v>
      </c>
      <c r="C10" s="62">
        <f t="shared" si="0"/>
        <v>520</v>
      </c>
      <c r="D10" s="62" t="s">
        <v>148</v>
      </c>
      <c r="E10" s="62" t="s">
        <v>148</v>
      </c>
      <c r="F10" s="37"/>
      <c r="I10">
        <v>325</v>
      </c>
      <c r="J10">
        <v>0</v>
      </c>
      <c r="K10">
        <v>0</v>
      </c>
      <c r="Q10">
        <v>95</v>
      </c>
      <c r="R10">
        <v>0</v>
      </c>
      <c r="S10">
        <v>0</v>
      </c>
    </row>
    <row r="11" spans="1:19" ht="12" customHeight="1">
      <c r="A11" s="2"/>
      <c r="B11" s="12">
        <v>1.5</v>
      </c>
      <c r="C11" s="62">
        <f t="shared" si="0"/>
        <v>491.2</v>
      </c>
      <c r="D11" s="62">
        <f t="shared" si="1"/>
        <v>505.6</v>
      </c>
      <c r="E11" s="62" t="s">
        <v>148</v>
      </c>
      <c r="F11" s="37"/>
      <c r="I11">
        <v>307</v>
      </c>
      <c r="J11">
        <v>316</v>
      </c>
      <c r="K11">
        <v>0</v>
      </c>
      <c r="Q11">
        <v>89.623000000000005</v>
      </c>
      <c r="R11">
        <v>92.225999999999999</v>
      </c>
      <c r="S11">
        <v>0</v>
      </c>
    </row>
    <row r="12" spans="1:19" ht="12" customHeight="1">
      <c r="A12" s="38">
        <v>50</v>
      </c>
      <c r="B12" s="12">
        <v>2.5</v>
      </c>
      <c r="C12" s="62">
        <f t="shared" si="0"/>
        <v>505.6</v>
      </c>
      <c r="D12" s="62" t="s">
        <v>148</v>
      </c>
      <c r="E12" s="62" t="s">
        <v>148</v>
      </c>
      <c r="F12" s="37"/>
      <c r="I12">
        <v>316</v>
      </c>
      <c r="J12">
        <v>0</v>
      </c>
      <c r="K12">
        <v>0</v>
      </c>
      <c r="Q12">
        <v>92.225999999999999</v>
      </c>
      <c r="R12">
        <v>0</v>
      </c>
      <c r="S12">
        <v>0</v>
      </c>
    </row>
    <row r="13" spans="1:19" ht="12" customHeight="1">
      <c r="A13" s="5"/>
      <c r="B13" s="13">
        <v>5</v>
      </c>
      <c r="C13" s="62">
        <f t="shared" si="0"/>
        <v>520</v>
      </c>
      <c r="D13" s="62" t="s">
        <v>148</v>
      </c>
      <c r="E13" s="62" t="s">
        <v>148</v>
      </c>
      <c r="F13" s="37"/>
      <c r="I13">
        <v>325</v>
      </c>
      <c r="J13">
        <v>0</v>
      </c>
      <c r="K13">
        <v>0</v>
      </c>
      <c r="Q13">
        <v>95</v>
      </c>
      <c r="R13">
        <v>0</v>
      </c>
      <c r="S13">
        <v>0</v>
      </c>
    </row>
    <row r="14" spans="1:19" ht="12" customHeight="1">
      <c r="A14" s="2"/>
      <c r="B14" s="12">
        <v>1.5</v>
      </c>
      <c r="C14" s="62">
        <f t="shared" si="0"/>
        <v>491.2</v>
      </c>
      <c r="D14" s="62">
        <f t="shared" si="1"/>
        <v>505.6</v>
      </c>
      <c r="E14" s="62" t="s">
        <v>148</v>
      </c>
      <c r="F14" s="37"/>
      <c r="I14">
        <v>307</v>
      </c>
      <c r="J14">
        <v>316</v>
      </c>
      <c r="K14">
        <v>0</v>
      </c>
      <c r="Q14">
        <v>89.623000000000005</v>
      </c>
      <c r="R14">
        <v>92.225999999999999</v>
      </c>
      <c r="S14">
        <v>0</v>
      </c>
    </row>
    <row r="15" spans="1:19" ht="12" customHeight="1">
      <c r="A15" s="38">
        <v>60</v>
      </c>
      <c r="B15" s="12">
        <v>2.5</v>
      </c>
      <c r="C15" s="62">
        <f t="shared" si="0"/>
        <v>505.6</v>
      </c>
      <c r="D15" s="62" t="s">
        <v>148</v>
      </c>
      <c r="E15" s="62" t="s">
        <v>148</v>
      </c>
      <c r="F15" s="37"/>
      <c r="I15">
        <v>316</v>
      </c>
      <c r="J15">
        <v>0</v>
      </c>
      <c r="K15">
        <v>0</v>
      </c>
      <c r="Q15">
        <v>92.225999999999999</v>
      </c>
      <c r="R15">
        <v>0</v>
      </c>
      <c r="S15">
        <v>0</v>
      </c>
    </row>
    <row r="16" spans="1:19" ht="12" customHeight="1">
      <c r="A16" s="5"/>
      <c r="B16" s="13">
        <v>5</v>
      </c>
      <c r="C16" s="62">
        <f t="shared" si="0"/>
        <v>520</v>
      </c>
      <c r="D16" s="62" t="s">
        <v>148</v>
      </c>
      <c r="E16" s="62" t="s">
        <v>148</v>
      </c>
      <c r="F16" s="37"/>
      <c r="I16">
        <v>325</v>
      </c>
      <c r="J16">
        <v>0</v>
      </c>
      <c r="K16">
        <v>0</v>
      </c>
      <c r="Q16">
        <v>95</v>
      </c>
      <c r="R16">
        <v>0</v>
      </c>
      <c r="S16">
        <v>0</v>
      </c>
    </row>
    <row r="17" spans="1:19" ht="12" customHeight="1">
      <c r="A17" s="2"/>
      <c r="B17" s="12">
        <v>1.5</v>
      </c>
      <c r="C17" s="62">
        <f t="shared" si="0"/>
        <v>491.2</v>
      </c>
      <c r="D17" s="62">
        <f t="shared" si="1"/>
        <v>505.6</v>
      </c>
      <c r="E17" s="62" t="s">
        <v>148</v>
      </c>
      <c r="F17" s="37"/>
      <c r="I17">
        <v>307</v>
      </c>
      <c r="J17">
        <v>316</v>
      </c>
      <c r="K17">
        <v>0</v>
      </c>
      <c r="Q17">
        <v>89.623000000000005</v>
      </c>
      <c r="R17">
        <v>92.225999999999999</v>
      </c>
      <c r="S17">
        <v>0</v>
      </c>
    </row>
    <row r="18" spans="1:19" ht="12" customHeight="1">
      <c r="A18" s="38">
        <v>75</v>
      </c>
      <c r="B18" s="12">
        <v>2.5</v>
      </c>
      <c r="C18" s="62">
        <f t="shared" si="0"/>
        <v>505.6</v>
      </c>
      <c r="D18" s="62">
        <f t="shared" si="1"/>
        <v>520</v>
      </c>
      <c r="E18" s="62" t="s">
        <v>148</v>
      </c>
      <c r="F18" s="37"/>
      <c r="I18">
        <v>316</v>
      </c>
      <c r="J18">
        <v>325</v>
      </c>
      <c r="K18">
        <v>0</v>
      </c>
      <c r="Q18">
        <v>92.225999999999999</v>
      </c>
      <c r="R18">
        <v>94.923999999999992</v>
      </c>
      <c r="S18">
        <v>0</v>
      </c>
    </row>
    <row r="19" spans="1:19" ht="12" customHeight="1">
      <c r="A19" s="5"/>
      <c r="B19" s="13">
        <v>5</v>
      </c>
      <c r="C19" s="62">
        <f t="shared" si="0"/>
        <v>520</v>
      </c>
      <c r="D19" s="62" t="s">
        <v>148</v>
      </c>
      <c r="E19" s="62" t="s">
        <v>148</v>
      </c>
      <c r="F19" s="37"/>
      <c r="I19">
        <v>325</v>
      </c>
      <c r="J19">
        <v>0</v>
      </c>
      <c r="K19">
        <v>0</v>
      </c>
      <c r="Q19">
        <v>95</v>
      </c>
      <c r="R19">
        <v>0</v>
      </c>
      <c r="S19">
        <v>0</v>
      </c>
    </row>
    <row r="20" spans="1:19" ht="12" customHeight="1">
      <c r="A20" s="2"/>
      <c r="B20" s="12">
        <v>1.5</v>
      </c>
      <c r="C20" s="62">
        <f t="shared" si="0"/>
        <v>491.2</v>
      </c>
      <c r="D20" s="62">
        <f t="shared" si="1"/>
        <v>505.6</v>
      </c>
      <c r="E20" s="62">
        <f t="shared" ref="E20:E25" si="2">ROUNDUP($O$2*S20,0)*0.6+K20</f>
        <v>520</v>
      </c>
      <c r="F20" s="33"/>
      <c r="I20">
        <v>307</v>
      </c>
      <c r="J20">
        <v>316</v>
      </c>
      <c r="K20">
        <v>325</v>
      </c>
      <c r="Q20">
        <v>89.623000000000005</v>
      </c>
      <c r="R20">
        <v>92.225999999999999</v>
      </c>
      <c r="S20">
        <v>95</v>
      </c>
    </row>
    <row r="21" spans="1:19" ht="12" customHeight="1">
      <c r="A21" s="38">
        <v>80</v>
      </c>
      <c r="B21" s="12">
        <v>2.5</v>
      </c>
      <c r="C21" s="62">
        <f t="shared" si="0"/>
        <v>505.6</v>
      </c>
      <c r="D21" s="62">
        <f t="shared" si="1"/>
        <v>520</v>
      </c>
      <c r="E21" s="62" t="s">
        <v>148</v>
      </c>
      <c r="F21" s="37"/>
      <c r="I21">
        <v>316</v>
      </c>
      <c r="J21">
        <v>325</v>
      </c>
      <c r="K21">
        <v>0</v>
      </c>
      <c r="Q21">
        <v>92.225999999999999</v>
      </c>
      <c r="R21">
        <v>94.923999999999992</v>
      </c>
      <c r="S21">
        <v>0</v>
      </c>
    </row>
    <row r="22" spans="1:19" ht="12" customHeight="1">
      <c r="A22" s="5"/>
      <c r="B22" s="13">
        <v>5</v>
      </c>
      <c r="C22" s="62">
        <f t="shared" si="0"/>
        <v>520</v>
      </c>
      <c r="D22" s="62" t="s">
        <v>148</v>
      </c>
      <c r="E22" s="62" t="s">
        <v>148</v>
      </c>
      <c r="F22" s="37"/>
      <c r="I22">
        <v>325</v>
      </c>
      <c r="J22">
        <v>0</v>
      </c>
      <c r="K22">
        <v>0</v>
      </c>
      <c r="Q22">
        <v>95</v>
      </c>
      <c r="R22">
        <v>0</v>
      </c>
      <c r="S22">
        <v>0</v>
      </c>
    </row>
    <row r="23" spans="1:19" ht="12" customHeight="1">
      <c r="A23" s="2"/>
      <c r="B23" s="12">
        <v>1.5</v>
      </c>
      <c r="C23" s="62">
        <f t="shared" si="0"/>
        <v>491.2</v>
      </c>
      <c r="D23" s="62">
        <f t="shared" si="1"/>
        <v>505.6</v>
      </c>
      <c r="E23" s="62">
        <f t="shared" si="2"/>
        <v>520</v>
      </c>
      <c r="F23" s="33"/>
      <c r="I23">
        <v>307</v>
      </c>
      <c r="J23">
        <v>316</v>
      </c>
      <c r="K23">
        <v>325</v>
      </c>
      <c r="Q23">
        <v>89.623000000000005</v>
      </c>
      <c r="R23">
        <v>92.225999999999999</v>
      </c>
      <c r="S23">
        <v>95</v>
      </c>
    </row>
    <row r="24" spans="1:19" ht="12" customHeight="1">
      <c r="A24" s="38">
        <v>100</v>
      </c>
      <c r="B24" s="12">
        <v>2.5</v>
      </c>
      <c r="C24" s="62">
        <f t="shared" si="0"/>
        <v>505.6</v>
      </c>
      <c r="D24" s="62">
        <f t="shared" si="1"/>
        <v>520</v>
      </c>
      <c r="E24" s="62">
        <f t="shared" si="2"/>
        <v>536</v>
      </c>
      <c r="F24" s="33"/>
      <c r="I24">
        <v>316</v>
      </c>
      <c r="J24">
        <v>325</v>
      </c>
      <c r="K24">
        <v>335</v>
      </c>
      <c r="Q24">
        <v>92.225999999999999</v>
      </c>
      <c r="R24">
        <v>94.923999999999992</v>
      </c>
      <c r="S24">
        <v>97.774000000000001</v>
      </c>
    </row>
    <row r="25" spans="1:19" ht="12" customHeight="1">
      <c r="A25" s="5"/>
      <c r="B25" s="13">
        <v>5</v>
      </c>
      <c r="C25" s="62">
        <f t="shared" si="0"/>
        <v>520</v>
      </c>
      <c r="D25" s="62">
        <f t="shared" si="1"/>
        <v>536</v>
      </c>
      <c r="E25" s="62">
        <f t="shared" si="2"/>
        <v>552</v>
      </c>
      <c r="F25" s="33"/>
      <c r="I25">
        <v>325</v>
      </c>
      <c r="J25">
        <v>335</v>
      </c>
      <c r="K25">
        <v>345</v>
      </c>
      <c r="Q25">
        <v>95</v>
      </c>
      <c r="R25">
        <v>97.774000000000001</v>
      </c>
      <c r="S25">
        <v>100.69999999999999</v>
      </c>
    </row>
    <row r="26" spans="1:19" ht="42" customHeight="1">
      <c r="A26" s="190" t="s">
        <v>29</v>
      </c>
      <c r="B26" s="190"/>
      <c r="C26" s="190"/>
      <c r="D26" s="190"/>
      <c r="E26" s="190"/>
      <c r="F26" s="190"/>
      <c r="Q26">
        <v>0</v>
      </c>
      <c r="R26">
        <v>0</v>
      </c>
      <c r="S26">
        <v>0</v>
      </c>
    </row>
    <row r="27" spans="1:19" ht="12.75" customHeight="1">
      <c r="A27" s="169" t="s">
        <v>102</v>
      </c>
      <c r="B27" s="169"/>
      <c r="C27" s="169"/>
      <c r="D27" s="169"/>
      <c r="E27" s="169"/>
      <c r="F27" s="169"/>
      <c r="Q27">
        <v>0</v>
      </c>
      <c r="R27">
        <v>0</v>
      </c>
      <c r="S27">
        <v>0</v>
      </c>
    </row>
    <row r="28" spans="1:19" ht="105" customHeight="1">
      <c r="Q28">
        <v>0</v>
      </c>
      <c r="R28">
        <v>0</v>
      </c>
      <c r="S28">
        <v>0</v>
      </c>
    </row>
    <row r="29" spans="1:19">
      <c r="Q29">
        <v>0</v>
      </c>
      <c r="R29">
        <v>0</v>
      </c>
      <c r="S29">
        <v>0</v>
      </c>
    </row>
    <row r="30" spans="1:19">
      <c r="Q30">
        <v>0</v>
      </c>
      <c r="R30">
        <v>0</v>
      </c>
      <c r="S30">
        <v>0</v>
      </c>
    </row>
    <row r="31" spans="1:19">
      <c r="Q31">
        <v>0</v>
      </c>
      <c r="R31">
        <v>0</v>
      </c>
      <c r="S31">
        <v>0</v>
      </c>
    </row>
    <row r="32" spans="1:19">
      <c r="Q32">
        <v>0</v>
      </c>
      <c r="R32">
        <v>0</v>
      </c>
      <c r="S32">
        <v>0</v>
      </c>
    </row>
    <row r="33" spans="17:19">
      <c r="Q33">
        <v>0</v>
      </c>
      <c r="R33">
        <v>0</v>
      </c>
      <c r="S33">
        <v>0</v>
      </c>
    </row>
    <row r="34" spans="17:19">
      <c r="Q34">
        <v>0</v>
      </c>
      <c r="R34">
        <v>0</v>
      </c>
      <c r="S34">
        <v>0</v>
      </c>
    </row>
    <row r="35" spans="17:19">
      <c r="Q35">
        <v>0</v>
      </c>
      <c r="R35">
        <v>0</v>
      </c>
      <c r="S35">
        <v>0</v>
      </c>
    </row>
    <row r="36" spans="17:19">
      <c r="Q36">
        <v>0</v>
      </c>
      <c r="R36">
        <v>0</v>
      </c>
      <c r="S36">
        <v>0</v>
      </c>
    </row>
    <row r="37" spans="17:19">
      <c r="Q37">
        <v>0</v>
      </c>
      <c r="R37">
        <v>0</v>
      </c>
      <c r="S37">
        <v>0</v>
      </c>
    </row>
    <row r="38" spans="17:19">
      <c r="Q38">
        <v>0</v>
      </c>
      <c r="R38">
        <v>0</v>
      </c>
      <c r="S38">
        <v>0</v>
      </c>
    </row>
    <row r="39" spans="17:19">
      <c r="Q39">
        <v>0</v>
      </c>
      <c r="R39">
        <v>0</v>
      </c>
      <c r="S39">
        <v>0</v>
      </c>
    </row>
    <row r="40" spans="17:19">
      <c r="Q40">
        <v>0</v>
      </c>
      <c r="R40">
        <v>0</v>
      </c>
      <c r="S40">
        <v>0</v>
      </c>
    </row>
    <row r="41" spans="17:19">
      <c r="Q41">
        <v>0</v>
      </c>
      <c r="R41">
        <v>0</v>
      </c>
      <c r="S41">
        <v>0</v>
      </c>
    </row>
    <row r="42" spans="17:19">
      <c r="Q42">
        <v>0</v>
      </c>
      <c r="R42">
        <v>0</v>
      </c>
      <c r="S42">
        <v>0</v>
      </c>
    </row>
    <row r="43" spans="17:19">
      <c r="Q43">
        <v>0</v>
      </c>
      <c r="R43">
        <v>0</v>
      </c>
      <c r="S43">
        <v>0</v>
      </c>
    </row>
    <row r="44" spans="17:19">
      <c r="Q44">
        <v>0</v>
      </c>
      <c r="R44">
        <v>0</v>
      </c>
      <c r="S44">
        <v>0</v>
      </c>
    </row>
    <row r="45" spans="17:19">
      <c r="Q45">
        <v>0</v>
      </c>
      <c r="R45">
        <v>0</v>
      </c>
      <c r="S45">
        <v>0</v>
      </c>
    </row>
    <row r="46" spans="17:19">
      <c r="Q46">
        <v>0</v>
      </c>
      <c r="R46">
        <v>0</v>
      </c>
      <c r="S46">
        <v>0</v>
      </c>
    </row>
    <row r="47" spans="17:19">
      <c r="Q47">
        <v>0</v>
      </c>
      <c r="R47">
        <v>0</v>
      </c>
      <c r="S47">
        <v>0</v>
      </c>
    </row>
    <row r="48" spans="17:19">
      <c r="Q48">
        <v>0</v>
      </c>
      <c r="R48">
        <v>0</v>
      </c>
      <c r="S48">
        <v>0</v>
      </c>
    </row>
    <row r="49" spans="17:19">
      <c r="Q49">
        <v>0</v>
      </c>
      <c r="R49">
        <v>0</v>
      </c>
      <c r="S49">
        <v>0</v>
      </c>
    </row>
    <row r="50" spans="17:19">
      <c r="Q50">
        <v>0</v>
      </c>
      <c r="R50">
        <v>0</v>
      </c>
      <c r="S50">
        <v>0</v>
      </c>
    </row>
    <row r="51" spans="17:19">
      <c r="Q51">
        <v>0</v>
      </c>
      <c r="R51">
        <v>0</v>
      </c>
      <c r="S51">
        <v>0</v>
      </c>
    </row>
    <row r="52" spans="17:19">
      <c r="Q52">
        <v>0</v>
      </c>
      <c r="R52">
        <v>0</v>
      </c>
      <c r="S52">
        <v>0</v>
      </c>
    </row>
    <row r="53" spans="17:19">
      <c r="Q53">
        <v>0</v>
      </c>
      <c r="R53">
        <v>0</v>
      </c>
      <c r="S53">
        <v>0</v>
      </c>
    </row>
    <row r="54" spans="17:19">
      <c r="Q54">
        <v>0</v>
      </c>
      <c r="R54">
        <v>0</v>
      </c>
      <c r="S54">
        <v>0</v>
      </c>
    </row>
    <row r="55" spans="17:19">
      <c r="Q55">
        <v>0</v>
      </c>
      <c r="R55">
        <v>0</v>
      </c>
      <c r="S55">
        <v>0</v>
      </c>
    </row>
    <row r="56" spans="17:19">
      <c r="Q56">
        <v>0</v>
      </c>
      <c r="R56">
        <v>0</v>
      </c>
      <c r="S56">
        <v>0</v>
      </c>
    </row>
    <row r="57" spans="17:19">
      <c r="Q57">
        <v>0</v>
      </c>
      <c r="R57">
        <v>0</v>
      </c>
      <c r="S57">
        <v>0</v>
      </c>
    </row>
    <row r="58" spans="17:19">
      <c r="Q58">
        <v>0</v>
      </c>
      <c r="R58">
        <v>0</v>
      </c>
      <c r="S58">
        <v>0</v>
      </c>
    </row>
    <row r="59" spans="17:19">
      <c r="Q59">
        <v>0</v>
      </c>
      <c r="R59">
        <v>0</v>
      </c>
      <c r="S59">
        <v>0</v>
      </c>
    </row>
    <row r="60" spans="17:19">
      <c r="Q60">
        <v>0</v>
      </c>
      <c r="R60">
        <v>0</v>
      </c>
      <c r="S60">
        <v>0</v>
      </c>
    </row>
    <row r="61" spans="17:19">
      <c r="Q61">
        <v>0</v>
      </c>
      <c r="R61">
        <v>0</v>
      </c>
      <c r="S61">
        <v>0</v>
      </c>
    </row>
    <row r="62" spans="17:19">
      <c r="Q62">
        <v>0</v>
      </c>
      <c r="R62">
        <v>0</v>
      </c>
      <c r="S62">
        <v>0</v>
      </c>
    </row>
    <row r="63" spans="17:19">
      <c r="Q63">
        <v>0</v>
      </c>
      <c r="R63">
        <v>0</v>
      </c>
      <c r="S63">
        <v>0</v>
      </c>
    </row>
    <row r="64" spans="17:19">
      <c r="Q64">
        <v>0</v>
      </c>
      <c r="R64">
        <v>0</v>
      </c>
      <c r="S64">
        <v>0</v>
      </c>
    </row>
    <row r="65" spans="17:19">
      <c r="Q65">
        <v>0</v>
      </c>
      <c r="R65">
        <v>0</v>
      </c>
      <c r="S65">
        <v>0</v>
      </c>
    </row>
    <row r="66" spans="17:19">
      <c r="Q66">
        <v>0</v>
      </c>
      <c r="R66">
        <v>0</v>
      </c>
      <c r="S66">
        <v>0</v>
      </c>
    </row>
    <row r="67" spans="17:19">
      <c r="Q67">
        <v>0</v>
      </c>
      <c r="R67">
        <v>0</v>
      </c>
      <c r="S67">
        <v>0</v>
      </c>
    </row>
    <row r="68" spans="17:19">
      <c r="Q68">
        <v>0</v>
      </c>
      <c r="R68">
        <v>0</v>
      </c>
      <c r="S68">
        <v>0</v>
      </c>
    </row>
    <row r="69" spans="17:19">
      <c r="Q69">
        <v>0</v>
      </c>
      <c r="R69">
        <v>0</v>
      </c>
      <c r="S69">
        <v>0</v>
      </c>
    </row>
    <row r="70" spans="17:19">
      <c r="Q70">
        <v>0</v>
      </c>
      <c r="R70">
        <v>0</v>
      </c>
      <c r="S70">
        <v>0</v>
      </c>
    </row>
    <row r="71" spans="17:19">
      <c r="Q71">
        <v>0</v>
      </c>
      <c r="R71">
        <v>0</v>
      </c>
      <c r="S71">
        <v>0</v>
      </c>
    </row>
    <row r="72" spans="17:19">
      <c r="Q72">
        <v>0</v>
      </c>
      <c r="R72">
        <v>0</v>
      </c>
      <c r="S72">
        <v>0</v>
      </c>
    </row>
    <row r="73" spans="17:19">
      <c r="Q73">
        <v>0</v>
      </c>
      <c r="R73">
        <v>0</v>
      </c>
      <c r="S73">
        <v>0</v>
      </c>
    </row>
    <row r="74" spans="17:19">
      <c r="Q74">
        <v>0</v>
      </c>
      <c r="R74">
        <v>0</v>
      </c>
      <c r="S74">
        <v>0</v>
      </c>
    </row>
    <row r="75" spans="17:19">
      <c r="Q75">
        <v>0</v>
      </c>
      <c r="R75">
        <v>0</v>
      </c>
      <c r="S75">
        <v>0</v>
      </c>
    </row>
    <row r="76" spans="17:19">
      <c r="Q76">
        <v>0</v>
      </c>
      <c r="R76">
        <v>0</v>
      </c>
      <c r="S76">
        <v>0</v>
      </c>
    </row>
    <row r="77" spans="17:19">
      <c r="Q77">
        <v>0</v>
      </c>
      <c r="R77">
        <v>0</v>
      </c>
      <c r="S77">
        <v>0</v>
      </c>
    </row>
    <row r="78" spans="17:19">
      <c r="Q78">
        <v>0</v>
      </c>
      <c r="R78">
        <v>0</v>
      </c>
      <c r="S78">
        <v>0</v>
      </c>
    </row>
    <row r="79" spans="17:19">
      <c r="Q79">
        <v>0</v>
      </c>
      <c r="R79">
        <v>0</v>
      </c>
      <c r="S79">
        <v>0</v>
      </c>
    </row>
    <row r="80" spans="17:19">
      <c r="Q80">
        <v>0</v>
      </c>
      <c r="R80">
        <v>0</v>
      </c>
      <c r="S80">
        <v>0</v>
      </c>
    </row>
    <row r="81" spans="17:19">
      <c r="Q81">
        <v>0</v>
      </c>
      <c r="R81">
        <v>0</v>
      </c>
      <c r="S81">
        <v>0</v>
      </c>
    </row>
    <row r="82" spans="17:19">
      <c r="Q82">
        <v>0</v>
      </c>
      <c r="R82">
        <v>0</v>
      </c>
      <c r="S82">
        <v>0</v>
      </c>
    </row>
    <row r="83" spans="17:19">
      <c r="Q83">
        <v>0</v>
      </c>
      <c r="R83">
        <v>0</v>
      </c>
      <c r="S83">
        <v>0</v>
      </c>
    </row>
    <row r="84" spans="17:19">
      <c r="Q84">
        <v>0</v>
      </c>
      <c r="R84">
        <v>0</v>
      </c>
      <c r="S84">
        <v>0</v>
      </c>
    </row>
    <row r="85" spans="17:19">
      <c r="Q85">
        <v>0</v>
      </c>
      <c r="R85">
        <v>0</v>
      </c>
      <c r="S85">
        <v>0</v>
      </c>
    </row>
    <row r="86" spans="17:19">
      <c r="Q86">
        <v>0</v>
      </c>
      <c r="R86">
        <v>0</v>
      </c>
      <c r="S86">
        <v>0</v>
      </c>
    </row>
    <row r="87" spans="17:19">
      <c r="Q87">
        <v>0</v>
      </c>
      <c r="R87">
        <v>0</v>
      </c>
      <c r="S87">
        <v>0</v>
      </c>
    </row>
    <row r="88" spans="17:19">
      <c r="Q88">
        <v>0</v>
      </c>
      <c r="R88">
        <v>0</v>
      </c>
      <c r="S88">
        <v>0</v>
      </c>
    </row>
    <row r="89" spans="17:19">
      <c r="Q89">
        <v>0</v>
      </c>
      <c r="R89">
        <v>0</v>
      </c>
      <c r="S89">
        <v>0</v>
      </c>
    </row>
    <row r="90" spans="17:19">
      <c r="Q90">
        <v>0</v>
      </c>
      <c r="R90">
        <v>0</v>
      </c>
      <c r="S90">
        <v>0</v>
      </c>
    </row>
    <row r="91" spans="17:19">
      <c r="Q91">
        <v>0</v>
      </c>
      <c r="R91">
        <v>0</v>
      </c>
      <c r="S91">
        <v>0</v>
      </c>
    </row>
    <row r="92" spans="17:19">
      <c r="Q92">
        <v>0</v>
      </c>
      <c r="R92">
        <v>0</v>
      </c>
      <c r="S92">
        <v>0</v>
      </c>
    </row>
    <row r="93" spans="17:19">
      <c r="Q93">
        <v>0</v>
      </c>
      <c r="R93">
        <v>0</v>
      </c>
      <c r="S93">
        <v>0</v>
      </c>
    </row>
    <row r="94" spans="17:19">
      <c r="Q94">
        <v>0</v>
      </c>
      <c r="R94">
        <v>0</v>
      </c>
      <c r="S94">
        <v>0</v>
      </c>
    </row>
    <row r="95" spans="17:19">
      <c r="Q95">
        <v>0</v>
      </c>
      <c r="R95">
        <v>0</v>
      </c>
      <c r="S95">
        <v>0</v>
      </c>
    </row>
    <row r="96" spans="17:19">
      <c r="Q96">
        <v>0</v>
      </c>
      <c r="R96">
        <v>0</v>
      </c>
      <c r="S96">
        <v>0</v>
      </c>
    </row>
    <row r="97" spans="17:19">
      <c r="Q97">
        <v>0</v>
      </c>
      <c r="R97">
        <v>0</v>
      </c>
      <c r="S97">
        <v>0</v>
      </c>
    </row>
    <row r="98" spans="17:19">
      <c r="Q98">
        <v>0</v>
      </c>
      <c r="R98">
        <v>0</v>
      </c>
      <c r="S98">
        <v>0</v>
      </c>
    </row>
    <row r="99" spans="17:19">
      <c r="Q99">
        <v>0</v>
      </c>
      <c r="R99">
        <v>0</v>
      </c>
      <c r="S99">
        <v>0</v>
      </c>
    </row>
    <row r="100" spans="17:19">
      <c r="Q100">
        <v>0</v>
      </c>
      <c r="R100">
        <v>0</v>
      </c>
      <c r="S100">
        <v>0</v>
      </c>
    </row>
    <row r="101" spans="17:19">
      <c r="Q101">
        <v>0</v>
      </c>
      <c r="R101">
        <v>0</v>
      </c>
      <c r="S101">
        <v>0</v>
      </c>
    </row>
    <row r="102" spans="17:19">
      <c r="Q102">
        <v>0</v>
      </c>
      <c r="R102">
        <v>0</v>
      </c>
      <c r="S102">
        <v>0</v>
      </c>
    </row>
    <row r="103" spans="17:19">
      <c r="Q103">
        <v>0</v>
      </c>
      <c r="R103">
        <v>0</v>
      </c>
      <c r="S103">
        <v>0</v>
      </c>
    </row>
    <row r="104" spans="17:19">
      <c r="Q104">
        <v>0</v>
      </c>
      <c r="R104">
        <v>0</v>
      </c>
      <c r="S104">
        <v>0</v>
      </c>
    </row>
    <row r="105" spans="17:19">
      <c r="Q105">
        <v>0</v>
      </c>
      <c r="R105">
        <v>0</v>
      </c>
      <c r="S105">
        <v>0</v>
      </c>
    </row>
    <row r="106" spans="17:19">
      <c r="Q106">
        <v>0</v>
      </c>
      <c r="R106">
        <v>0</v>
      </c>
      <c r="S106">
        <v>0</v>
      </c>
    </row>
    <row r="107" spans="17:19">
      <c r="Q107">
        <v>0</v>
      </c>
      <c r="R107">
        <v>0</v>
      </c>
      <c r="S107">
        <v>0</v>
      </c>
    </row>
    <row r="108" spans="17:19">
      <c r="Q108">
        <v>0</v>
      </c>
      <c r="R108">
        <v>0</v>
      </c>
      <c r="S108">
        <v>0</v>
      </c>
    </row>
    <row r="109" spans="17:19">
      <c r="Q109">
        <v>0</v>
      </c>
      <c r="R109">
        <v>0</v>
      </c>
      <c r="S109">
        <v>0</v>
      </c>
    </row>
    <row r="110" spans="17:19">
      <c r="Q110">
        <v>0</v>
      </c>
      <c r="R110">
        <v>0</v>
      </c>
      <c r="S110">
        <v>0</v>
      </c>
    </row>
    <row r="111" spans="17:19">
      <c r="Q111">
        <v>0</v>
      </c>
      <c r="R111">
        <v>0</v>
      </c>
      <c r="S111">
        <v>0</v>
      </c>
    </row>
    <row r="112" spans="17:19">
      <c r="Q112">
        <v>0</v>
      </c>
      <c r="R112">
        <v>0</v>
      </c>
      <c r="S112">
        <v>0</v>
      </c>
    </row>
    <row r="113" spans="17:19">
      <c r="Q113">
        <v>0</v>
      </c>
      <c r="R113">
        <v>0</v>
      </c>
      <c r="S113">
        <v>0</v>
      </c>
    </row>
    <row r="114" spans="17:19">
      <c r="Q114">
        <v>0</v>
      </c>
      <c r="R114">
        <v>0</v>
      </c>
      <c r="S114">
        <v>0</v>
      </c>
    </row>
    <row r="115" spans="17:19">
      <c r="Q115">
        <v>0</v>
      </c>
      <c r="R115">
        <v>0</v>
      </c>
      <c r="S115">
        <v>0</v>
      </c>
    </row>
    <row r="116" spans="17:19">
      <c r="Q116">
        <v>0</v>
      </c>
      <c r="R116">
        <v>0</v>
      </c>
      <c r="S116">
        <v>0</v>
      </c>
    </row>
    <row r="117" spans="17:19">
      <c r="Q117">
        <v>0</v>
      </c>
      <c r="R117">
        <v>0</v>
      </c>
      <c r="S117">
        <v>0</v>
      </c>
    </row>
    <row r="118" spans="17:19">
      <c r="Q118">
        <v>0</v>
      </c>
      <c r="R118">
        <v>0</v>
      </c>
      <c r="S118">
        <v>0</v>
      </c>
    </row>
    <row r="119" spans="17:19">
      <c r="Q119">
        <v>0</v>
      </c>
      <c r="R119">
        <v>0</v>
      </c>
      <c r="S119">
        <v>0</v>
      </c>
    </row>
    <row r="120" spans="17:19">
      <c r="Q120">
        <v>0</v>
      </c>
      <c r="R120">
        <v>0</v>
      </c>
      <c r="S120">
        <v>0</v>
      </c>
    </row>
    <row r="121" spans="17:19">
      <c r="Q121">
        <v>0</v>
      </c>
      <c r="R121">
        <v>0</v>
      </c>
      <c r="S121">
        <v>0</v>
      </c>
    </row>
    <row r="122" spans="17:19">
      <c r="Q122">
        <v>0</v>
      </c>
      <c r="R122">
        <v>0</v>
      </c>
      <c r="S122">
        <v>0</v>
      </c>
    </row>
    <row r="123" spans="17:19">
      <c r="Q123">
        <v>0</v>
      </c>
      <c r="R123">
        <v>0</v>
      </c>
      <c r="S123">
        <v>0</v>
      </c>
    </row>
    <row r="124" spans="17:19">
      <c r="Q124">
        <v>0</v>
      </c>
      <c r="R124">
        <v>0</v>
      </c>
      <c r="S124">
        <v>0</v>
      </c>
    </row>
    <row r="125" spans="17:19">
      <c r="Q125">
        <v>0</v>
      </c>
      <c r="R125">
        <v>0</v>
      </c>
      <c r="S125">
        <v>0</v>
      </c>
    </row>
    <row r="126" spans="17:19">
      <c r="Q126">
        <v>0</v>
      </c>
      <c r="R126">
        <v>0</v>
      </c>
      <c r="S126">
        <v>0</v>
      </c>
    </row>
    <row r="127" spans="17:19">
      <c r="Q127">
        <v>0</v>
      </c>
      <c r="R127">
        <v>0</v>
      </c>
      <c r="S127">
        <v>0</v>
      </c>
    </row>
    <row r="128" spans="17:19">
      <c r="Q128">
        <v>0</v>
      </c>
      <c r="R128">
        <v>0</v>
      </c>
      <c r="S128">
        <v>0</v>
      </c>
    </row>
    <row r="129" spans="17:19">
      <c r="Q129">
        <v>0</v>
      </c>
      <c r="R129">
        <v>0</v>
      </c>
      <c r="S129">
        <v>0</v>
      </c>
    </row>
    <row r="130" spans="17:19">
      <c r="Q130">
        <v>0</v>
      </c>
      <c r="R130">
        <v>0</v>
      </c>
      <c r="S130">
        <v>0</v>
      </c>
    </row>
    <row r="131" spans="17:19">
      <c r="Q131">
        <v>0</v>
      </c>
      <c r="R131">
        <v>0</v>
      </c>
      <c r="S131">
        <v>0</v>
      </c>
    </row>
    <row r="132" spans="17:19">
      <c r="Q132">
        <v>0</v>
      </c>
      <c r="R132">
        <v>0</v>
      </c>
      <c r="S132">
        <v>0</v>
      </c>
    </row>
    <row r="133" spans="17:19">
      <c r="Q133">
        <v>0</v>
      </c>
      <c r="R133">
        <v>0</v>
      </c>
      <c r="S133">
        <v>0</v>
      </c>
    </row>
    <row r="134" spans="17:19">
      <c r="Q134">
        <v>0</v>
      </c>
      <c r="R134">
        <v>0</v>
      </c>
      <c r="S134">
        <v>0</v>
      </c>
    </row>
    <row r="135" spans="17:19">
      <c r="Q135">
        <v>0</v>
      </c>
      <c r="R135">
        <v>0</v>
      </c>
      <c r="S135">
        <v>0</v>
      </c>
    </row>
    <row r="136" spans="17:19">
      <c r="Q136">
        <v>0</v>
      </c>
      <c r="R136">
        <v>0</v>
      </c>
      <c r="S136">
        <v>0</v>
      </c>
    </row>
    <row r="137" spans="17:19">
      <c r="Q137">
        <v>0</v>
      </c>
      <c r="R137">
        <v>0</v>
      </c>
      <c r="S137">
        <v>0</v>
      </c>
    </row>
    <row r="138" spans="17:19">
      <c r="Q138">
        <v>0</v>
      </c>
      <c r="R138">
        <v>0</v>
      </c>
      <c r="S138">
        <v>0</v>
      </c>
    </row>
    <row r="139" spans="17:19">
      <c r="Q139">
        <v>0</v>
      </c>
      <c r="R139">
        <v>0</v>
      </c>
      <c r="S139">
        <v>0</v>
      </c>
    </row>
    <row r="140" spans="17:19">
      <c r="Q140">
        <v>0</v>
      </c>
      <c r="R140">
        <v>0</v>
      </c>
      <c r="S140">
        <v>0</v>
      </c>
    </row>
    <row r="141" spans="17:19">
      <c r="Q141">
        <v>0</v>
      </c>
      <c r="R141">
        <v>0</v>
      </c>
      <c r="S141">
        <v>0</v>
      </c>
    </row>
    <row r="142" spans="17:19">
      <c r="Q142">
        <v>0</v>
      </c>
      <c r="R142">
        <v>0</v>
      </c>
      <c r="S142">
        <v>0</v>
      </c>
    </row>
    <row r="143" spans="17:19">
      <c r="Q143">
        <v>0</v>
      </c>
      <c r="R143">
        <v>0</v>
      </c>
      <c r="S143">
        <v>0</v>
      </c>
    </row>
    <row r="144" spans="17:19">
      <c r="Q144">
        <v>0</v>
      </c>
      <c r="R144">
        <v>0</v>
      </c>
      <c r="S144">
        <v>0</v>
      </c>
    </row>
    <row r="145" spans="17:19">
      <c r="Q145">
        <v>0</v>
      </c>
      <c r="R145">
        <v>0</v>
      </c>
      <c r="S145">
        <v>0</v>
      </c>
    </row>
    <row r="146" spans="17:19">
      <c r="Q146">
        <v>0</v>
      </c>
      <c r="R146">
        <v>0</v>
      </c>
      <c r="S146">
        <v>0</v>
      </c>
    </row>
    <row r="147" spans="17:19">
      <c r="Q147">
        <v>0</v>
      </c>
      <c r="R147">
        <v>0</v>
      </c>
      <c r="S147">
        <v>0</v>
      </c>
    </row>
    <row r="148" spans="17:19">
      <c r="Q148">
        <v>0</v>
      </c>
      <c r="R148">
        <v>0</v>
      </c>
      <c r="S148">
        <v>0</v>
      </c>
    </row>
    <row r="149" spans="17:19">
      <c r="Q149">
        <v>0</v>
      </c>
      <c r="R149">
        <v>0</v>
      </c>
      <c r="S149">
        <v>0</v>
      </c>
    </row>
    <row r="150" spans="17:19">
      <c r="Q150">
        <v>0</v>
      </c>
      <c r="R150">
        <v>0</v>
      </c>
      <c r="S150">
        <v>0</v>
      </c>
    </row>
    <row r="151" spans="17:19">
      <c r="Q151">
        <v>0</v>
      </c>
      <c r="R151">
        <v>0</v>
      </c>
      <c r="S151">
        <v>0</v>
      </c>
    </row>
    <row r="152" spans="17:19">
      <c r="Q152">
        <v>0</v>
      </c>
      <c r="R152">
        <v>0</v>
      </c>
      <c r="S152">
        <v>0</v>
      </c>
    </row>
    <row r="153" spans="17:19">
      <c r="Q153">
        <v>0</v>
      </c>
      <c r="R153">
        <v>0</v>
      </c>
      <c r="S153">
        <v>0</v>
      </c>
    </row>
    <row r="154" spans="17:19">
      <c r="Q154">
        <v>0</v>
      </c>
      <c r="R154">
        <v>0</v>
      </c>
      <c r="S154">
        <v>0</v>
      </c>
    </row>
    <row r="155" spans="17:19">
      <c r="Q155">
        <v>0</v>
      </c>
      <c r="R155">
        <v>0</v>
      </c>
      <c r="S155">
        <v>0</v>
      </c>
    </row>
    <row r="156" spans="17:19">
      <c r="Q156">
        <v>0</v>
      </c>
      <c r="R156">
        <v>0</v>
      </c>
      <c r="S156">
        <v>0</v>
      </c>
    </row>
    <row r="157" spans="17:19">
      <c r="Q157">
        <v>0</v>
      </c>
      <c r="R157">
        <v>0</v>
      </c>
      <c r="S157">
        <v>0</v>
      </c>
    </row>
    <row r="158" spans="17:19">
      <c r="Q158">
        <v>0</v>
      </c>
      <c r="R158">
        <v>0</v>
      </c>
      <c r="S158">
        <v>0</v>
      </c>
    </row>
    <row r="159" spans="17:19">
      <c r="Q159">
        <v>0</v>
      </c>
      <c r="R159">
        <v>0</v>
      </c>
      <c r="S159">
        <v>0</v>
      </c>
    </row>
    <row r="160" spans="17:19">
      <c r="Q160">
        <v>0</v>
      </c>
      <c r="R160">
        <v>0</v>
      </c>
      <c r="S160">
        <v>0</v>
      </c>
    </row>
    <row r="161" spans="17:19">
      <c r="Q161">
        <v>0</v>
      </c>
      <c r="R161">
        <v>0</v>
      </c>
      <c r="S161">
        <v>0</v>
      </c>
    </row>
  </sheetData>
  <mergeCells count="4">
    <mergeCell ref="A2:F2"/>
    <mergeCell ref="A3:F3"/>
    <mergeCell ref="A26:F26"/>
    <mergeCell ref="A27:F27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1"/>
  <sheetViews>
    <sheetView zoomScaleNormal="100" workbookViewId="0">
      <selection activeCell="F1" sqref="F1"/>
    </sheetView>
  </sheetViews>
  <sheetFormatPr defaultRowHeight="12.75"/>
  <cols>
    <col min="1" max="2" width="8.6640625" customWidth="1"/>
    <col min="3" max="5" width="9.83203125" customWidth="1"/>
    <col min="6" max="6" width="86.83203125" customWidth="1"/>
    <col min="10" max="12" width="0" hidden="1" customWidth="1"/>
    <col min="14" max="14" width="8.83203125" customWidth="1"/>
    <col min="15" max="15" width="3.1640625" customWidth="1"/>
    <col min="16" max="19" width="8.83203125" hidden="1" customWidth="1"/>
  </cols>
  <sheetData>
    <row r="1" spans="1:19" ht="76.5" customHeight="1">
      <c r="A1" s="44"/>
      <c r="B1" s="44"/>
      <c r="C1" s="44"/>
      <c r="D1" s="44"/>
      <c r="E1" s="44"/>
      <c r="F1" s="114" t="s">
        <v>146</v>
      </c>
    </row>
    <row r="2" spans="1:19" ht="74.25" customHeight="1">
      <c r="A2" s="170" t="s">
        <v>103</v>
      </c>
      <c r="B2" s="170"/>
      <c r="C2" s="170"/>
      <c r="D2" s="170"/>
      <c r="E2" s="170"/>
      <c r="F2" s="170"/>
      <c r="O2">
        <f>data!B3</f>
        <v>3.4208000000000003</v>
      </c>
    </row>
    <row r="3" spans="1:19" ht="22.15" customHeight="1">
      <c r="A3" s="258" t="s">
        <v>104</v>
      </c>
      <c r="B3" s="259"/>
      <c r="C3" s="259"/>
      <c r="D3" s="259"/>
      <c r="E3" s="259"/>
      <c r="F3" s="259"/>
    </row>
    <row r="4" spans="1:19" ht="31.9" customHeight="1">
      <c r="A4" s="1" t="s">
        <v>23</v>
      </c>
      <c r="B4" s="19" t="s">
        <v>24</v>
      </c>
      <c r="C4" s="19" t="s">
        <v>25</v>
      </c>
      <c r="D4" s="19" t="s">
        <v>26</v>
      </c>
      <c r="E4" s="19" t="s">
        <v>27</v>
      </c>
      <c r="F4" s="32"/>
    </row>
    <row r="5" spans="1:19" ht="12" customHeight="1">
      <c r="A5" s="2"/>
      <c r="B5" s="12">
        <v>1.5</v>
      </c>
      <c r="C5" s="62">
        <f>ROUNDUP($O$2*Q5,0)*0.6+J5</f>
        <v>491.2</v>
      </c>
      <c r="D5" s="62">
        <f t="shared" ref="D5:E5" si="0">ROUNDUP($O$2*R5,0)*0.6+K5</f>
        <v>505.6</v>
      </c>
      <c r="E5" s="62">
        <f t="shared" si="0"/>
        <v>520</v>
      </c>
      <c r="F5" s="33"/>
      <c r="J5">
        <v>307</v>
      </c>
      <c r="K5">
        <v>316</v>
      </c>
      <c r="L5">
        <v>325</v>
      </c>
      <c r="Q5">
        <v>89.62</v>
      </c>
      <c r="R5">
        <v>92.225999999999999</v>
      </c>
      <c r="S5">
        <v>95</v>
      </c>
    </row>
    <row r="6" spans="1:19" ht="12" customHeight="1">
      <c r="A6" s="38">
        <v>125</v>
      </c>
      <c r="B6" s="12">
        <v>2.5</v>
      </c>
      <c r="C6" s="62">
        <f t="shared" ref="C6:C16" si="1">ROUNDUP($O$2*Q6,0)*0.6+J6</f>
        <v>505.6</v>
      </c>
      <c r="D6" s="62">
        <f t="shared" ref="D6:D16" si="2">ROUNDUP($O$2*R6,0)*0.6+K6</f>
        <v>520</v>
      </c>
      <c r="E6" s="62">
        <f t="shared" ref="E6:E16" si="3">ROUNDUP($O$2*S6,0)*0.6+L6</f>
        <v>536</v>
      </c>
      <c r="F6" s="33"/>
      <c r="J6">
        <v>316</v>
      </c>
      <c r="K6">
        <v>325</v>
      </c>
      <c r="L6">
        <v>335</v>
      </c>
      <c r="Q6">
        <v>92.225999999999999</v>
      </c>
      <c r="R6">
        <v>94.923999999999992</v>
      </c>
      <c r="S6">
        <v>97.774000000000001</v>
      </c>
    </row>
    <row r="7" spans="1:19" ht="12" customHeight="1">
      <c r="A7" s="5"/>
      <c r="B7" s="13">
        <v>5</v>
      </c>
      <c r="C7" s="62">
        <f t="shared" si="1"/>
        <v>520</v>
      </c>
      <c r="D7" s="62">
        <f t="shared" si="2"/>
        <v>536</v>
      </c>
      <c r="E7" s="62">
        <f t="shared" si="3"/>
        <v>552</v>
      </c>
      <c r="F7" s="33"/>
      <c r="J7">
        <v>325</v>
      </c>
      <c r="K7">
        <v>335</v>
      </c>
      <c r="L7">
        <v>345</v>
      </c>
      <c r="Q7">
        <v>95</v>
      </c>
      <c r="R7">
        <v>97.774000000000001</v>
      </c>
      <c r="S7">
        <v>100.69999999999999</v>
      </c>
    </row>
    <row r="8" spans="1:19" ht="12" customHeight="1">
      <c r="A8" s="2"/>
      <c r="B8" s="12">
        <v>1.5</v>
      </c>
      <c r="C8" s="62">
        <f t="shared" si="1"/>
        <v>491.2</v>
      </c>
      <c r="D8" s="62">
        <f t="shared" si="2"/>
        <v>505.6</v>
      </c>
      <c r="E8" s="62">
        <f t="shared" si="3"/>
        <v>520</v>
      </c>
      <c r="F8" s="33"/>
      <c r="J8">
        <v>307</v>
      </c>
      <c r="K8">
        <v>316</v>
      </c>
      <c r="L8">
        <v>325</v>
      </c>
      <c r="Q8">
        <v>89.623000000000005</v>
      </c>
      <c r="R8">
        <v>92.225999999999999</v>
      </c>
      <c r="S8">
        <v>95</v>
      </c>
    </row>
    <row r="9" spans="1:19" ht="12" customHeight="1">
      <c r="A9" s="38">
        <v>150</v>
      </c>
      <c r="B9" s="12">
        <v>2.5</v>
      </c>
      <c r="C9" s="62">
        <f t="shared" si="1"/>
        <v>505.6</v>
      </c>
      <c r="D9" s="62">
        <f t="shared" si="2"/>
        <v>520</v>
      </c>
      <c r="E9" s="62">
        <f t="shared" si="3"/>
        <v>536</v>
      </c>
      <c r="F9" s="33"/>
      <c r="J9">
        <v>316</v>
      </c>
      <c r="K9">
        <v>325</v>
      </c>
      <c r="L9">
        <v>335</v>
      </c>
      <c r="Q9">
        <v>92.225999999999999</v>
      </c>
      <c r="R9">
        <v>94.923999999999992</v>
      </c>
      <c r="S9">
        <v>97.774000000000001</v>
      </c>
    </row>
    <row r="10" spans="1:19" ht="12" customHeight="1">
      <c r="A10" s="5"/>
      <c r="B10" s="13">
        <v>5</v>
      </c>
      <c r="C10" s="62">
        <f t="shared" si="1"/>
        <v>520</v>
      </c>
      <c r="D10" s="62">
        <f t="shared" si="2"/>
        <v>536</v>
      </c>
      <c r="E10" s="62">
        <f t="shared" si="3"/>
        <v>552</v>
      </c>
      <c r="F10" s="33"/>
      <c r="J10">
        <v>325</v>
      </c>
      <c r="K10">
        <v>335</v>
      </c>
      <c r="L10">
        <v>345</v>
      </c>
      <c r="Q10">
        <v>95</v>
      </c>
      <c r="R10">
        <v>97.774000000000001</v>
      </c>
      <c r="S10">
        <v>100.69999999999999</v>
      </c>
    </row>
    <row r="11" spans="1:19" ht="12" customHeight="1">
      <c r="A11" s="2"/>
      <c r="B11" s="12">
        <v>1.5</v>
      </c>
      <c r="C11" s="62">
        <f t="shared" si="1"/>
        <v>491.2</v>
      </c>
      <c r="D11" s="62">
        <f t="shared" si="2"/>
        <v>505.6</v>
      </c>
      <c r="E11" s="62">
        <f t="shared" si="3"/>
        <v>520</v>
      </c>
      <c r="F11" s="33"/>
      <c r="J11">
        <v>307</v>
      </c>
      <c r="K11">
        <v>316</v>
      </c>
      <c r="L11">
        <v>325</v>
      </c>
      <c r="Q11">
        <v>89.623000000000005</v>
      </c>
      <c r="R11">
        <v>92.225999999999999</v>
      </c>
      <c r="S11">
        <v>95</v>
      </c>
    </row>
    <row r="12" spans="1:19" ht="12" customHeight="1">
      <c r="A12" s="38">
        <v>200</v>
      </c>
      <c r="B12" s="12">
        <v>2.5</v>
      </c>
      <c r="C12" s="62">
        <f t="shared" si="1"/>
        <v>505.6</v>
      </c>
      <c r="D12" s="62">
        <f t="shared" si="2"/>
        <v>520</v>
      </c>
      <c r="E12" s="62">
        <f t="shared" si="3"/>
        <v>536</v>
      </c>
      <c r="F12" s="33"/>
      <c r="J12">
        <v>316</v>
      </c>
      <c r="K12">
        <v>325</v>
      </c>
      <c r="L12">
        <v>335</v>
      </c>
      <c r="Q12">
        <v>92.225999999999999</v>
      </c>
      <c r="R12">
        <v>94.923999999999992</v>
      </c>
      <c r="S12">
        <v>97.774000000000001</v>
      </c>
    </row>
    <row r="13" spans="1:19" ht="12" customHeight="1">
      <c r="A13" s="5"/>
      <c r="B13" s="13">
        <v>5</v>
      </c>
      <c r="C13" s="62">
        <f t="shared" si="1"/>
        <v>520</v>
      </c>
      <c r="D13" s="62">
        <f t="shared" si="2"/>
        <v>536</v>
      </c>
      <c r="E13" s="62">
        <f t="shared" si="3"/>
        <v>552</v>
      </c>
      <c r="F13" s="33"/>
      <c r="J13">
        <v>325</v>
      </c>
      <c r="K13">
        <v>335</v>
      </c>
      <c r="L13">
        <v>345</v>
      </c>
      <c r="Q13">
        <v>95</v>
      </c>
      <c r="R13">
        <v>97.774000000000001</v>
      </c>
      <c r="S13">
        <v>100.69999999999999</v>
      </c>
    </row>
    <row r="14" spans="1:19" ht="12" customHeight="1">
      <c r="A14" s="2"/>
      <c r="B14" s="12">
        <v>1.5</v>
      </c>
      <c r="C14" s="62">
        <f t="shared" si="1"/>
        <v>491.2</v>
      </c>
      <c r="D14" s="62">
        <f t="shared" si="2"/>
        <v>505.6</v>
      </c>
      <c r="E14" s="62">
        <f t="shared" si="3"/>
        <v>520</v>
      </c>
      <c r="F14" s="33"/>
      <c r="J14">
        <v>307</v>
      </c>
      <c r="K14">
        <v>316</v>
      </c>
      <c r="L14">
        <v>325</v>
      </c>
      <c r="Q14">
        <v>89.623000000000005</v>
      </c>
      <c r="R14">
        <v>92.225999999999999</v>
      </c>
      <c r="S14">
        <v>95</v>
      </c>
    </row>
    <row r="15" spans="1:19" ht="12" customHeight="1">
      <c r="A15" s="38">
        <v>250</v>
      </c>
      <c r="B15" s="12">
        <v>2.5</v>
      </c>
      <c r="C15" s="62">
        <f t="shared" si="1"/>
        <v>505.6</v>
      </c>
      <c r="D15" s="62">
        <f t="shared" si="2"/>
        <v>520</v>
      </c>
      <c r="E15" s="62">
        <f t="shared" si="3"/>
        <v>536</v>
      </c>
      <c r="F15" s="33"/>
      <c r="J15">
        <v>316</v>
      </c>
      <c r="K15">
        <v>325</v>
      </c>
      <c r="L15">
        <v>335</v>
      </c>
      <c r="Q15">
        <v>92.225999999999999</v>
      </c>
      <c r="R15">
        <v>94.923999999999992</v>
      </c>
      <c r="S15">
        <v>97.774000000000001</v>
      </c>
    </row>
    <row r="16" spans="1:19" ht="12" customHeight="1">
      <c r="A16" s="5"/>
      <c r="B16" s="13">
        <v>5</v>
      </c>
      <c r="C16" s="62">
        <f t="shared" si="1"/>
        <v>520</v>
      </c>
      <c r="D16" s="62">
        <f t="shared" si="2"/>
        <v>536</v>
      </c>
      <c r="E16" s="62">
        <f t="shared" si="3"/>
        <v>552</v>
      </c>
      <c r="F16" s="33"/>
      <c r="J16">
        <v>325</v>
      </c>
      <c r="K16">
        <v>335</v>
      </c>
      <c r="L16">
        <v>345</v>
      </c>
      <c r="Q16">
        <v>95</v>
      </c>
      <c r="R16">
        <v>97.774000000000001</v>
      </c>
      <c r="S16">
        <v>100.69999999999999</v>
      </c>
    </row>
    <row r="17" spans="1:19" ht="39.75" customHeight="1">
      <c r="A17" s="190" t="s">
        <v>29</v>
      </c>
      <c r="B17" s="190"/>
      <c r="C17" s="190"/>
      <c r="D17" s="190"/>
      <c r="E17" s="190"/>
      <c r="F17" s="190"/>
      <c r="Q17">
        <v>0</v>
      </c>
      <c r="R17">
        <v>0</v>
      </c>
      <c r="S17">
        <v>0</v>
      </c>
    </row>
    <row r="18" spans="1:19" ht="12.75" customHeight="1">
      <c r="A18" s="169" t="s">
        <v>105</v>
      </c>
      <c r="B18" s="169"/>
      <c r="C18" s="169"/>
      <c r="D18" s="169"/>
      <c r="E18" s="169"/>
      <c r="F18" s="169"/>
      <c r="Q18">
        <v>0</v>
      </c>
      <c r="R18">
        <v>0</v>
      </c>
      <c r="S18">
        <v>0</v>
      </c>
    </row>
    <row r="19" spans="1:19" ht="108" customHeight="1">
      <c r="Q19">
        <v>0</v>
      </c>
      <c r="R19">
        <v>0</v>
      </c>
      <c r="S19">
        <v>0</v>
      </c>
    </row>
    <row r="20" spans="1:19" ht="103.15" customHeight="1">
      <c r="Q20">
        <v>0</v>
      </c>
      <c r="R20">
        <v>0</v>
      </c>
      <c r="S20">
        <v>0</v>
      </c>
    </row>
    <row r="21" spans="1:19">
      <c r="Q21">
        <v>0</v>
      </c>
      <c r="R21">
        <v>0</v>
      </c>
      <c r="S21">
        <v>0</v>
      </c>
    </row>
    <row r="22" spans="1:19">
      <c r="Q22">
        <v>0</v>
      </c>
      <c r="R22">
        <v>0</v>
      </c>
      <c r="S22">
        <v>0</v>
      </c>
    </row>
    <row r="23" spans="1:19">
      <c r="Q23">
        <v>0</v>
      </c>
      <c r="R23">
        <v>0</v>
      </c>
      <c r="S23">
        <v>0</v>
      </c>
    </row>
    <row r="24" spans="1:19">
      <c r="Q24">
        <v>0</v>
      </c>
      <c r="R24">
        <v>0</v>
      </c>
      <c r="S24">
        <v>0</v>
      </c>
    </row>
    <row r="25" spans="1:19">
      <c r="Q25">
        <v>0</v>
      </c>
      <c r="R25">
        <v>0</v>
      </c>
      <c r="S25">
        <v>0</v>
      </c>
    </row>
    <row r="26" spans="1:19">
      <c r="Q26">
        <v>0</v>
      </c>
      <c r="R26">
        <v>0</v>
      </c>
      <c r="S26">
        <v>0</v>
      </c>
    </row>
    <row r="27" spans="1:19">
      <c r="Q27">
        <v>0</v>
      </c>
      <c r="R27">
        <v>0</v>
      </c>
      <c r="S27">
        <v>0</v>
      </c>
    </row>
    <row r="28" spans="1:19">
      <c r="Q28">
        <v>0</v>
      </c>
      <c r="R28">
        <v>0</v>
      </c>
      <c r="S28">
        <v>0</v>
      </c>
    </row>
    <row r="29" spans="1:19">
      <c r="Q29">
        <v>0</v>
      </c>
      <c r="R29">
        <v>0</v>
      </c>
      <c r="S29">
        <v>0</v>
      </c>
    </row>
    <row r="30" spans="1:19">
      <c r="Q30">
        <v>0</v>
      </c>
      <c r="R30">
        <v>0</v>
      </c>
      <c r="S30">
        <v>0</v>
      </c>
    </row>
    <row r="31" spans="1:19">
      <c r="Q31">
        <v>0</v>
      </c>
      <c r="R31">
        <v>0</v>
      </c>
      <c r="S31">
        <v>0</v>
      </c>
    </row>
    <row r="32" spans="1:19">
      <c r="Q32">
        <v>0</v>
      </c>
      <c r="R32">
        <v>0</v>
      </c>
      <c r="S32">
        <v>0</v>
      </c>
    </row>
    <row r="33" spans="17:19">
      <c r="Q33">
        <v>0</v>
      </c>
      <c r="R33">
        <v>0</v>
      </c>
      <c r="S33">
        <v>0</v>
      </c>
    </row>
    <row r="34" spans="17:19">
      <c r="Q34">
        <v>0</v>
      </c>
      <c r="R34">
        <v>0</v>
      </c>
      <c r="S34">
        <v>0</v>
      </c>
    </row>
    <row r="35" spans="17:19">
      <c r="Q35">
        <v>0</v>
      </c>
      <c r="R35">
        <v>0</v>
      </c>
      <c r="S35">
        <v>0</v>
      </c>
    </row>
    <row r="36" spans="17:19">
      <c r="Q36">
        <v>0</v>
      </c>
      <c r="R36">
        <v>0</v>
      </c>
      <c r="S36">
        <v>0</v>
      </c>
    </row>
    <row r="37" spans="17:19">
      <c r="Q37">
        <v>0</v>
      </c>
      <c r="R37">
        <v>0</v>
      </c>
      <c r="S37">
        <v>0</v>
      </c>
    </row>
    <row r="38" spans="17:19">
      <c r="Q38">
        <v>0</v>
      </c>
      <c r="R38">
        <v>0</v>
      </c>
      <c r="S38">
        <v>0</v>
      </c>
    </row>
    <row r="39" spans="17:19">
      <c r="Q39">
        <v>0</v>
      </c>
      <c r="R39">
        <v>0</v>
      </c>
      <c r="S39">
        <v>0</v>
      </c>
    </row>
    <row r="40" spans="17:19">
      <c r="Q40">
        <v>0</v>
      </c>
      <c r="R40">
        <v>0</v>
      </c>
      <c r="S40">
        <v>0</v>
      </c>
    </row>
    <row r="41" spans="17:19">
      <c r="Q41">
        <v>0</v>
      </c>
      <c r="R41">
        <v>0</v>
      </c>
      <c r="S41">
        <v>0</v>
      </c>
    </row>
    <row r="42" spans="17:19">
      <c r="Q42">
        <v>0</v>
      </c>
      <c r="R42">
        <v>0</v>
      </c>
      <c r="S42">
        <v>0</v>
      </c>
    </row>
    <row r="43" spans="17:19">
      <c r="Q43">
        <v>0</v>
      </c>
      <c r="R43">
        <v>0</v>
      </c>
      <c r="S43">
        <v>0</v>
      </c>
    </row>
    <row r="44" spans="17:19">
      <c r="Q44">
        <v>0</v>
      </c>
      <c r="R44">
        <v>0</v>
      </c>
      <c r="S44">
        <v>0</v>
      </c>
    </row>
    <row r="45" spans="17:19">
      <c r="Q45">
        <v>0</v>
      </c>
      <c r="R45">
        <v>0</v>
      </c>
      <c r="S45">
        <v>0</v>
      </c>
    </row>
    <row r="46" spans="17:19">
      <c r="Q46">
        <v>0</v>
      </c>
      <c r="R46">
        <v>0</v>
      </c>
      <c r="S46">
        <v>0</v>
      </c>
    </row>
    <row r="47" spans="17:19">
      <c r="Q47">
        <v>0</v>
      </c>
      <c r="R47">
        <v>0</v>
      </c>
      <c r="S47">
        <v>0</v>
      </c>
    </row>
    <row r="48" spans="17:19">
      <c r="Q48">
        <v>0</v>
      </c>
      <c r="R48">
        <v>0</v>
      </c>
      <c r="S48">
        <v>0</v>
      </c>
    </row>
    <row r="49" spans="17:19">
      <c r="Q49">
        <v>0</v>
      </c>
      <c r="R49">
        <v>0</v>
      </c>
      <c r="S49">
        <v>0</v>
      </c>
    </row>
    <row r="50" spans="17:19">
      <c r="Q50">
        <v>0</v>
      </c>
      <c r="R50">
        <v>0</v>
      </c>
      <c r="S50">
        <v>0</v>
      </c>
    </row>
    <row r="51" spans="17:19">
      <c r="Q51">
        <v>0</v>
      </c>
      <c r="R51">
        <v>0</v>
      </c>
      <c r="S51">
        <v>0</v>
      </c>
    </row>
    <row r="52" spans="17:19">
      <c r="Q52">
        <v>0</v>
      </c>
      <c r="R52">
        <v>0</v>
      </c>
      <c r="S52">
        <v>0</v>
      </c>
    </row>
    <row r="53" spans="17:19">
      <c r="Q53">
        <v>0</v>
      </c>
      <c r="R53">
        <v>0</v>
      </c>
      <c r="S53">
        <v>0</v>
      </c>
    </row>
    <row r="54" spans="17:19">
      <c r="Q54">
        <v>0</v>
      </c>
      <c r="R54">
        <v>0</v>
      </c>
      <c r="S54">
        <v>0</v>
      </c>
    </row>
    <row r="55" spans="17:19">
      <c r="Q55">
        <v>0</v>
      </c>
      <c r="R55">
        <v>0</v>
      </c>
      <c r="S55">
        <v>0</v>
      </c>
    </row>
    <row r="56" spans="17:19">
      <c r="Q56">
        <v>0</v>
      </c>
      <c r="R56">
        <v>0</v>
      </c>
      <c r="S56">
        <v>0</v>
      </c>
    </row>
    <row r="57" spans="17:19">
      <c r="Q57">
        <v>0</v>
      </c>
      <c r="R57">
        <v>0</v>
      </c>
      <c r="S57">
        <v>0</v>
      </c>
    </row>
    <row r="58" spans="17:19">
      <c r="Q58">
        <v>0</v>
      </c>
      <c r="R58">
        <v>0</v>
      </c>
      <c r="S58">
        <v>0</v>
      </c>
    </row>
    <row r="59" spans="17:19">
      <c r="Q59">
        <v>0</v>
      </c>
      <c r="R59">
        <v>0</v>
      </c>
      <c r="S59">
        <v>0</v>
      </c>
    </row>
    <row r="60" spans="17:19">
      <c r="Q60">
        <v>0</v>
      </c>
      <c r="R60">
        <v>0</v>
      </c>
      <c r="S60">
        <v>0</v>
      </c>
    </row>
    <row r="61" spans="17:19">
      <c r="Q61">
        <v>0</v>
      </c>
      <c r="R61">
        <v>0</v>
      </c>
      <c r="S61">
        <v>0</v>
      </c>
    </row>
    <row r="62" spans="17:19">
      <c r="Q62">
        <v>0</v>
      </c>
      <c r="R62">
        <v>0</v>
      </c>
      <c r="S62">
        <v>0</v>
      </c>
    </row>
    <row r="63" spans="17:19">
      <c r="Q63">
        <v>0</v>
      </c>
      <c r="R63">
        <v>0</v>
      </c>
      <c r="S63">
        <v>0</v>
      </c>
    </row>
    <row r="64" spans="17:19">
      <c r="Q64">
        <v>0</v>
      </c>
      <c r="R64">
        <v>0</v>
      </c>
      <c r="S64">
        <v>0</v>
      </c>
    </row>
    <row r="65" spans="17:19">
      <c r="Q65">
        <v>0</v>
      </c>
      <c r="R65">
        <v>0</v>
      </c>
      <c r="S65">
        <v>0</v>
      </c>
    </row>
    <row r="66" spans="17:19">
      <c r="Q66">
        <v>0</v>
      </c>
      <c r="R66">
        <v>0</v>
      </c>
      <c r="S66">
        <v>0</v>
      </c>
    </row>
    <row r="67" spans="17:19">
      <c r="Q67">
        <v>0</v>
      </c>
      <c r="R67">
        <v>0</v>
      </c>
      <c r="S67">
        <v>0</v>
      </c>
    </row>
    <row r="68" spans="17:19">
      <c r="Q68">
        <v>0</v>
      </c>
      <c r="R68">
        <v>0</v>
      </c>
      <c r="S68">
        <v>0</v>
      </c>
    </row>
    <row r="69" spans="17:19">
      <c r="Q69">
        <v>0</v>
      </c>
      <c r="R69">
        <v>0</v>
      </c>
      <c r="S69">
        <v>0</v>
      </c>
    </row>
    <row r="70" spans="17:19">
      <c r="Q70">
        <v>0</v>
      </c>
      <c r="R70">
        <v>0</v>
      </c>
      <c r="S70">
        <v>0</v>
      </c>
    </row>
    <row r="71" spans="17:19">
      <c r="Q71">
        <v>0</v>
      </c>
      <c r="R71">
        <v>0</v>
      </c>
      <c r="S71">
        <v>0</v>
      </c>
    </row>
    <row r="72" spans="17:19">
      <c r="Q72">
        <v>0</v>
      </c>
      <c r="R72">
        <v>0</v>
      </c>
      <c r="S72">
        <v>0</v>
      </c>
    </row>
    <row r="73" spans="17:19">
      <c r="Q73">
        <v>0</v>
      </c>
      <c r="R73">
        <v>0</v>
      </c>
      <c r="S73">
        <v>0</v>
      </c>
    </row>
    <row r="74" spans="17:19">
      <c r="Q74">
        <v>0</v>
      </c>
      <c r="R74">
        <v>0</v>
      </c>
      <c r="S74">
        <v>0</v>
      </c>
    </row>
    <row r="75" spans="17:19">
      <c r="Q75">
        <v>0</v>
      </c>
      <c r="R75">
        <v>0</v>
      </c>
      <c r="S75">
        <v>0</v>
      </c>
    </row>
    <row r="76" spans="17:19">
      <c r="Q76">
        <v>0</v>
      </c>
      <c r="R76">
        <v>0</v>
      </c>
      <c r="S76">
        <v>0</v>
      </c>
    </row>
    <row r="77" spans="17:19">
      <c r="Q77">
        <v>0</v>
      </c>
      <c r="R77">
        <v>0</v>
      </c>
      <c r="S77">
        <v>0</v>
      </c>
    </row>
    <row r="78" spans="17:19">
      <c r="Q78">
        <v>0</v>
      </c>
      <c r="R78">
        <v>0</v>
      </c>
      <c r="S78">
        <v>0</v>
      </c>
    </row>
    <row r="79" spans="17:19">
      <c r="Q79">
        <v>0</v>
      </c>
      <c r="R79">
        <v>0</v>
      </c>
      <c r="S79">
        <v>0</v>
      </c>
    </row>
    <row r="80" spans="17:19">
      <c r="Q80">
        <v>0</v>
      </c>
      <c r="R80">
        <v>0</v>
      </c>
      <c r="S80">
        <v>0</v>
      </c>
    </row>
    <row r="81" spans="17:19">
      <c r="Q81">
        <v>0</v>
      </c>
      <c r="R81">
        <v>0</v>
      </c>
      <c r="S81">
        <v>0</v>
      </c>
    </row>
    <row r="82" spans="17:19">
      <c r="Q82">
        <v>0</v>
      </c>
      <c r="R82">
        <v>0</v>
      </c>
      <c r="S82">
        <v>0</v>
      </c>
    </row>
    <row r="83" spans="17:19">
      <c r="Q83">
        <v>0</v>
      </c>
      <c r="R83">
        <v>0</v>
      </c>
      <c r="S83">
        <v>0</v>
      </c>
    </row>
    <row r="84" spans="17:19">
      <c r="Q84">
        <v>0</v>
      </c>
      <c r="R84">
        <v>0</v>
      </c>
      <c r="S84">
        <v>0</v>
      </c>
    </row>
    <row r="85" spans="17:19">
      <c r="Q85">
        <v>0</v>
      </c>
      <c r="R85">
        <v>0</v>
      </c>
      <c r="S85">
        <v>0</v>
      </c>
    </row>
    <row r="86" spans="17:19">
      <c r="Q86">
        <v>0</v>
      </c>
      <c r="R86">
        <v>0</v>
      </c>
      <c r="S86">
        <v>0</v>
      </c>
    </row>
    <row r="87" spans="17:19">
      <c r="Q87">
        <v>0</v>
      </c>
      <c r="R87">
        <v>0</v>
      </c>
      <c r="S87">
        <v>0</v>
      </c>
    </row>
    <row r="88" spans="17:19">
      <c r="Q88">
        <v>0</v>
      </c>
      <c r="R88">
        <v>0</v>
      </c>
      <c r="S88">
        <v>0</v>
      </c>
    </row>
    <row r="89" spans="17:19">
      <c r="Q89">
        <v>0</v>
      </c>
      <c r="R89">
        <v>0</v>
      </c>
      <c r="S89">
        <v>0</v>
      </c>
    </row>
    <row r="90" spans="17:19">
      <c r="Q90">
        <v>0</v>
      </c>
      <c r="R90">
        <v>0</v>
      </c>
      <c r="S90">
        <v>0</v>
      </c>
    </row>
    <row r="91" spans="17:19">
      <c r="Q91">
        <v>0</v>
      </c>
      <c r="R91">
        <v>0</v>
      </c>
      <c r="S91">
        <v>0</v>
      </c>
    </row>
    <row r="92" spans="17:19">
      <c r="Q92">
        <v>0</v>
      </c>
      <c r="R92">
        <v>0</v>
      </c>
      <c r="S92">
        <v>0</v>
      </c>
    </row>
    <row r="93" spans="17:19">
      <c r="Q93">
        <v>0</v>
      </c>
      <c r="R93">
        <v>0</v>
      </c>
      <c r="S93">
        <v>0</v>
      </c>
    </row>
    <row r="94" spans="17:19">
      <c r="Q94">
        <v>0</v>
      </c>
      <c r="R94">
        <v>0</v>
      </c>
      <c r="S94">
        <v>0</v>
      </c>
    </row>
    <row r="95" spans="17:19">
      <c r="Q95">
        <v>0</v>
      </c>
      <c r="R95">
        <v>0</v>
      </c>
      <c r="S95">
        <v>0</v>
      </c>
    </row>
    <row r="96" spans="17:19">
      <c r="Q96">
        <v>0</v>
      </c>
      <c r="R96">
        <v>0</v>
      </c>
      <c r="S96">
        <v>0</v>
      </c>
    </row>
    <row r="97" spans="17:19">
      <c r="Q97">
        <v>0</v>
      </c>
      <c r="R97">
        <v>0</v>
      </c>
      <c r="S97">
        <v>0</v>
      </c>
    </row>
    <row r="98" spans="17:19">
      <c r="Q98">
        <v>0</v>
      </c>
      <c r="R98">
        <v>0</v>
      </c>
      <c r="S98">
        <v>0</v>
      </c>
    </row>
    <row r="99" spans="17:19">
      <c r="Q99">
        <v>0</v>
      </c>
      <c r="R99">
        <v>0</v>
      </c>
      <c r="S99">
        <v>0</v>
      </c>
    </row>
    <row r="100" spans="17:19">
      <c r="Q100">
        <v>0</v>
      </c>
      <c r="R100">
        <v>0</v>
      </c>
      <c r="S100">
        <v>0</v>
      </c>
    </row>
    <row r="101" spans="17:19">
      <c r="Q101">
        <v>0</v>
      </c>
      <c r="R101">
        <v>0</v>
      </c>
      <c r="S101">
        <v>0</v>
      </c>
    </row>
    <row r="102" spans="17:19">
      <c r="Q102">
        <v>0</v>
      </c>
      <c r="R102">
        <v>0</v>
      </c>
      <c r="S102">
        <v>0</v>
      </c>
    </row>
    <row r="103" spans="17:19">
      <c r="Q103">
        <v>0</v>
      </c>
      <c r="R103">
        <v>0</v>
      </c>
      <c r="S103">
        <v>0</v>
      </c>
    </row>
    <row r="104" spans="17:19">
      <c r="Q104">
        <v>0</v>
      </c>
      <c r="R104">
        <v>0</v>
      </c>
      <c r="S104">
        <v>0</v>
      </c>
    </row>
    <row r="105" spans="17:19">
      <c r="Q105">
        <v>0</v>
      </c>
      <c r="R105">
        <v>0</v>
      </c>
      <c r="S105">
        <v>0</v>
      </c>
    </row>
    <row r="106" spans="17:19">
      <c r="Q106">
        <v>0</v>
      </c>
      <c r="R106">
        <v>0</v>
      </c>
      <c r="S106">
        <v>0</v>
      </c>
    </row>
    <row r="107" spans="17:19">
      <c r="Q107">
        <v>0</v>
      </c>
      <c r="R107">
        <v>0</v>
      </c>
      <c r="S107">
        <v>0</v>
      </c>
    </row>
    <row r="108" spans="17:19">
      <c r="Q108">
        <v>0</v>
      </c>
      <c r="R108">
        <v>0</v>
      </c>
      <c r="S108">
        <v>0</v>
      </c>
    </row>
    <row r="109" spans="17:19">
      <c r="Q109">
        <v>0</v>
      </c>
      <c r="R109">
        <v>0</v>
      </c>
      <c r="S109">
        <v>0</v>
      </c>
    </row>
    <row r="110" spans="17:19">
      <c r="Q110">
        <v>0</v>
      </c>
      <c r="R110">
        <v>0</v>
      </c>
      <c r="S110">
        <v>0</v>
      </c>
    </row>
    <row r="111" spans="17:19">
      <c r="Q111">
        <v>0</v>
      </c>
      <c r="R111">
        <v>0</v>
      </c>
      <c r="S111">
        <v>0</v>
      </c>
    </row>
    <row r="112" spans="17:19">
      <c r="Q112">
        <v>0</v>
      </c>
      <c r="R112">
        <v>0</v>
      </c>
      <c r="S112">
        <v>0</v>
      </c>
    </row>
    <row r="113" spans="17:19">
      <c r="Q113">
        <v>0</v>
      </c>
      <c r="R113">
        <v>0</v>
      </c>
      <c r="S113">
        <v>0</v>
      </c>
    </row>
    <row r="114" spans="17:19">
      <c r="Q114">
        <v>0</v>
      </c>
      <c r="R114">
        <v>0</v>
      </c>
      <c r="S114">
        <v>0</v>
      </c>
    </row>
    <row r="115" spans="17:19">
      <c r="Q115">
        <v>0</v>
      </c>
      <c r="R115">
        <v>0</v>
      </c>
      <c r="S115">
        <v>0</v>
      </c>
    </row>
    <row r="116" spans="17:19">
      <c r="Q116">
        <v>0</v>
      </c>
      <c r="R116">
        <v>0</v>
      </c>
      <c r="S116">
        <v>0</v>
      </c>
    </row>
    <row r="117" spans="17:19">
      <c r="Q117">
        <v>0</v>
      </c>
      <c r="R117">
        <v>0</v>
      </c>
      <c r="S117">
        <v>0</v>
      </c>
    </row>
    <row r="118" spans="17:19">
      <c r="Q118">
        <v>0</v>
      </c>
      <c r="R118">
        <v>0</v>
      </c>
      <c r="S118">
        <v>0</v>
      </c>
    </row>
    <row r="119" spans="17:19">
      <c r="Q119">
        <v>0</v>
      </c>
      <c r="R119">
        <v>0</v>
      </c>
      <c r="S119">
        <v>0</v>
      </c>
    </row>
    <row r="120" spans="17:19">
      <c r="Q120">
        <v>0</v>
      </c>
      <c r="R120">
        <v>0</v>
      </c>
      <c r="S120">
        <v>0</v>
      </c>
    </row>
    <row r="121" spans="17:19">
      <c r="Q121">
        <v>0</v>
      </c>
      <c r="R121">
        <v>0</v>
      </c>
      <c r="S121">
        <v>0</v>
      </c>
    </row>
    <row r="122" spans="17:19">
      <c r="Q122">
        <v>0</v>
      </c>
      <c r="R122">
        <v>0</v>
      </c>
      <c r="S122">
        <v>0</v>
      </c>
    </row>
    <row r="123" spans="17:19">
      <c r="Q123">
        <v>0</v>
      </c>
      <c r="R123">
        <v>0</v>
      </c>
      <c r="S123">
        <v>0</v>
      </c>
    </row>
    <row r="124" spans="17:19">
      <c r="Q124">
        <v>0</v>
      </c>
      <c r="R124">
        <v>0</v>
      </c>
      <c r="S124">
        <v>0</v>
      </c>
    </row>
    <row r="125" spans="17:19">
      <c r="Q125">
        <v>0</v>
      </c>
      <c r="R125">
        <v>0</v>
      </c>
      <c r="S125">
        <v>0</v>
      </c>
    </row>
    <row r="126" spans="17:19">
      <c r="Q126">
        <v>0</v>
      </c>
      <c r="R126">
        <v>0</v>
      </c>
      <c r="S126">
        <v>0</v>
      </c>
    </row>
    <row r="127" spans="17:19">
      <c r="Q127">
        <v>0</v>
      </c>
      <c r="R127">
        <v>0</v>
      </c>
      <c r="S127">
        <v>0</v>
      </c>
    </row>
    <row r="128" spans="17:19">
      <c r="Q128">
        <v>0</v>
      </c>
      <c r="R128">
        <v>0</v>
      </c>
      <c r="S128">
        <v>0</v>
      </c>
    </row>
    <row r="129" spans="17:19">
      <c r="Q129">
        <v>0</v>
      </c>
      <c r="R129">
        <v>0</v>
      </c>
      <c r="S129">
        <v>0</v>
      </c>
    </row>
    <row r="130" spans="17:19">
      <c r="Q130">
        <v>0</v>
      </c>
      <c r="R130">
        <v>0</v>
      </c>
      <c r="S130">
        <v>0</v>
      </c>
    </row>
    <row r="131" spans="17:19">
      <c r="Q131">
        <v>0</v>
      </c>
      <c r="R131">
        <v>0</v>
      </c>
      <c r="S131">
        <v>0</v>
      </c>
    </row>
    <row r="132" spans="17:19">
      <c r="Q132">
        <v>0</v>
      </c>
      <c r="R132">
        <v>0</v>
      </c>
      <c r="S132">
        <v>0</v>
      </c>
    </row>
    <row r="133" spans="17:19">
      <c r="Q133">
        <v>0</v>
      </c>
      <c r="R133">
        <v>0</v>
      </c>
      <c r="S133">
        <v>0</v>
      </c>
    </row>
    <row r="134" spans="17:19">
      <c r="Q134">
        <v>0</v>
      </c>
      <c r="R134">
        <v>0</v>
      </c>
      <c r="S134">
        <v>0</v>
      </c>
    </row>
    <row r="135" spans="17:19">
      <c r="Q135">
        <v>0</v>
      </c>
      <c r="R135">
        <v>0</v>
      </c>
      <c r="S135">
        <v>0</v>
      </c>
    </row>
    <row r="136" spans="17:19">
      <c r="Q136">
        <v>0</v>
      </c>
      <c r="R136">
        <v>0</v>
      </c>
      <c r="S136">
        <v>0</v>
      </c>
    </row>
    <row r="137" spans="17:19">
      <c r="Q137">
        <v>0</v>
      </c>
      <c r="R137">
        <v>0</v>
      </c>
      <c r="S137">
        <v>0</v>
      </c>
    </row>
    <row r="138" spans="17:19">
      <c r="Q138">
        <v>0</v>
      </c>
      <c r="R138">
        <v>0</v>
      </c>
      <c r="S138">
        <v>0</v>
      </c>
    </row>
    <row r="139" spans="17:19">
      <c r="Q139">
        <v>0</v>
      </c>
      <c r="R139">
        <v>0</v>
      </c>
      <c r="S139">
        <v>0</v>
      </c>
    </row>
    <row r="140" spans="17:19">
      <c r="Q140">
        <v>0</v>
      </c>
      <c r="R140">
        <v>0</v>
      </c>
      <c r="S140">
        <v>0</v>
      </c>
    </row>
    <row r="141" spans="17:19">
      <c r="Q141">
        <v>0</v>
      </c>
      <c r="R141">
        <v>0</v>
      </c>
      <c r="S141">
        <v>0</v>
      </c>
    </row>
    <row r="142" spans="17:19">
      <c r="Q142">
        <v>0</v>
      </c>
      <c r="R142">
        <v>0</v>
      </c>
      <c r="S142">
        <v>0</v>
      </c>
    </row>
    <row r="143" spans="17:19">
      <c r="Q143">
        <v>0</v>
      </c>
      <c r="R143">
        <v>0</v>
      </c>
      <c r="S143">
        <v>0</v>
      </c>
    </row>
    <row r="144" spans="17:19">
      <c r="Q144">
        <v>0</v>
      </c>
      <c r="R144">
        <v>0</v>
      </c>
      <c r="S144">
        <v>0</v>
      </c>
    </row>
    <row r="145" spans="17:19">
      <c r="Q145">
        <v>0</v>
      </c>
      <c r="R145">
        <v>0</v>
      </c>
      <c r="S145">
        <v>0</v>
      </c>
    </row>
    <row r="146" spans="17:19">
      <c r="Q146">
        <v>0</v>
      </c>
      <c r="R146">
        <v>0</v>
      </c>
      <c r="S146">
        <v>0</v>
      </c>
    </row>
    <row r="147" spans="17:19">
      <c r="Q147">
        <v>0</v>
      </c>
      <c r="R147">
        <v>0</v>
      </c>
      <c r="S147">
        <v>0</v>
      </c>
    </row>
    <row r="148" spans="17:19">
      <c r="Q148">
        <v>0</v>
      </c>
      <c r="R148">
        <v>0</v>
      </c>
      <c r="S148">
        <v>0</v>
      </c>
    </row>
    <row r="149" spans="17:19">
      <c r="Q149">
        <v>0</v>
      </c>
      <c r="R149">
        <v>0</v>
      </c>
      <c r="S149">
        <v>0</v>
      </c>
    </row>
    <row r="150" spans="17:19">
      <c r="Q150">
        <v>0</v>
      </c>
      <c r="R150">
        <v>0</v>
      </c>
      <c r="S150">
        <v>0</v>
      </c>
    </row>
    <row r="151" spans="17:19">
      <c r="Q151">
        <v>0</v>
      </c>
      <c r="R151">
        <v>0</v>
      </c>
      <c r="S151">
        <v>0</v>
      </c>
    </row>
    <row r="152" spans="17:19">
      <c r="Q152">
        <v>0</v>
      </c>
      <c r="R152">
        <v>0</v>
      </c>
      <c r="S152">
        <v>0</v>
      </c>
    </row>
    <row r="153" spans="17:19">
      <c r="Q153">
        <v>0</v>
      </c>
      <c r="R153">
        <v>0</v>
      </c>
      <c r="S153">
        <v>0</v>
      </c>
    </row>
    <row r="154" spans="17:19">
      <c r="Q154">
        <v>0</v>
      </c>
      <c r="R154">
        <v>0</v>
      </c>
      <c r="S154">
        <v>0</v>
      </c>
    </row>
    <row r="155" spans="17:19">
      <c r="Q155">
        <v>0</v>
      </c>
      <c r="R155">
        <v>0</v>
      </c>
      <c r="S155">
        <v>0</v>
      </c>
    </row>
    <row r="156" spans="17:19">
      <c r="Q156">
        <v>0</v>
      </c>
      <c r="R156">
        <v>0</v>
      </c>
      <c r="S156">
        <v>0</v>
      </c>
    </row>
    <row r="157" spans="17:19">
      <c r="Q157">
        <v>0</v>
      </c>
      <c r="R157">
        <v>0</v>
      </c>
      <c r="S157">
        <v>0</v>
      </c>
    </row>
    <row r="158" spans="17:19">
      <c r="Q158">
        <v>0</v>
      </c>
      <c r="R158">
        <v>0</v>
      </c>
      <c r="S158">
        <v>0</v>
      </c>
    </row>
    <row r="159" spans="17:19">
      <c r="Q159">
        <v>0</v>
      </c>
      <c r="R159">
        <v>0</v>
      </c>
      <c r="S159">
        <v>0</v>
      </c>
    </row>
    <row r="160" spans="17:19">
      <c r="Q160">
        <v>0</v>
      </c>
      <c r="R160">
        <v>0</v>
      </c>
      <c r="S160">
        <v>0</v>
      </c>
    </row>
    <row r="161" spans="17:19">
      <c r="Q161">
        <v>0</v>
      </c>
      <c r="R161">
        <v>0</v>
      </c>
      <c r="S161">
        <v>0</v>
      </c>
    </row>
  </sheetData>
  <mergeCells count="4">
    <mergeCell ref="A2:F2"/>
    <mergeCell ref="A3:F3"/>
    <mergeCell ref="A17:F17"/>
    <mergeCell ref="A18:F18"/>
  </mergeCells>
  <pageMargins left="0.25" right="0.25" top="0.75" bottom="0.75" header="0.3" footer="0.3"/>
  <pageSetup paperSize="9" scale="8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8"/>
  <sheetViews>
    <sheetView tabSelected="1" topLeftCell="A19" zoomScaleNormal="100" workbookViewId="0">
      <selection activeCell="A28" sqref="A28:E28"/>
    </sheetView>
  </sheetViews>
  <sheetFormatPr defaultRowHeight="12.75"/>
  <cols>
    <col min="1" max="5" width="14.5" customWidth="1"/>
    <col min="6" max="6" width="38.5" customWidth="1"/>
    <col min="7" max="7" width="12.6640625" customWidth="1"/>
    <col min="9" max="9" width="8.5" customWidth="1"/>
    <col min="10" max="10" width="0.1640625" customWidth="1"/>
    <col min="11" max="11" width="8.83203125" hidden="1" customWidth="1"/>
    <col min="12" max="12" width="0.1640625" hidden="1" customWidth="1"/>
    <col min="13" max="13" width="8.83203125" hidden="1" customWidth="1"/>
    <col min="14" max="14" width="0" hidden="1" customWidth="1"/>
    <col min="15" max="15" width="8.5" hidden="1" customWidth="1"/>
    <col min="16" max="16" width="8.83203125" hidden="1" customWidth="1"/>
    <col min="17" max="20" width="0" hidden="1" customWidth="1"/>
  </cols>
  <sheetData>
    <row r="1" spans="1:20" ht="45" customHeight="1">
      <c r="A1" s="146" t="s">
        <v>146</v>
      </c>
      <c r="B1" s="146"/>
      <c r="C1" s="146"/>
      <c r="D1" s="146"/>
      <c r="E1" s="146"/>
      <c r="F1" s="146"/>
      <c r="G1" s="146"/>
    </row>
    <row r="2" spans="1:20" ht="50.25" customHeight="1" thickBot="1">
      <c r="A2" s="133" t="s">
        <v>0</v>
      </c>
      <c r="B2" s="133"/>
      <c r="C2" s="133"/>
      <c r="D2" s="133"/>
      <c r="E2" s="133"/>
      <c r="P2">
        <f>+data!B3</f>
        <v>3.4208000000000003</v>
      </c>
    </row>
    <row r="3" spans="1:20" ht="27" customHeight="1" thickBot="1">
      <c r="A3" s="147" t="s">
        <v>1</v>
      </c>
      <c r="B3" s="148"/>
      <c r="C3" s="148"/>
      <c r="D3" s="148"/>
      <c r="E3" s="149"/>
    </row>
    <row r="4" spans="1:20" ht="39" customHeight="1">
      <c r="A4" s="48" t="s">
        <v>2</v>
      </c>
      <c r="B4" s="49" t="s">
        <v>3</v>
      </c>
      <c r="C4" s="50" t="s">
        <v>4</v>
      </c>
      <c r="D4" s="107" t="s">
        <v>5</v>
      </c>
      <c r="E4" s="109" t="s">
        <v>6</v>
      </c>
    </row>
    <row r="5" spans="1:20" ht="14.25" customHeight="1">
      <c r="A5" s="2"/>
      <c r="B5" s="3">
        <v>5</v>
      </c>
      <c r="C5" s="92">
        <f>ROUNDUP(J5*$P$2,0)*$Q$5+R5</f>
        <v>1188.8</v>
      </c>
      <c r="D5" s="92">
        <f t="shared" ref="D5:E5" si="0">ROUNDUP(K5*$P$2,0)*$Q$5+S5</f>
        <v>1224</v>
      </c>
      <c r="E5" s="108">
        <f t="shared" si="0"/>
        <v>1260.8</v>
      </c>
      <c r="J5">
        <v>217.07499999999999</v>
      </c>
      <c r="K5">
        <v>223.38299999999998</v>
      </c>
      <c r="L5">
        <v>230.08999999999997</v>
      </c>
      <c r="Q5">
        <v>0.6</v>
      </c>
      <c r="R5">
        <v>743</v>
      </c>
      <c r="S5">
        <v>765</v>
      </c>
      <c r="T5">
        <v>788</v>
      </c>
    </row>
    <row r="6" spans="1:20" ht="14.25" customHeight="1">
      <c r="A6" s="4">
        <v>1</v>
      </c>
      <c r="B6" s="3">
        <v>10</v>
      </c>
      <c r="C6" s="92">
        <f t="shared" ref="C6:C25" si="1">ROUNDUP(J6*$P$2,0)*$Q$5+R6</f>
        <v>1222.4000000000001</v>
      </c>
      <c r="D6" s="92">
        <f t="shared" ref="D6:D25" si="2">ROUNDUP(K6*$P$2,0)*$Q$5+S6</f>
        <v>1257.5999999999999</v>
      </c>
      <c r="E6" s="92">
        <f t="shared" ref="E6:E25" si="3">ROUNDUP(L6*$P$2,0)*$Q$5+T6</f>
        <v>1296</v>
      </c>
      <c r="J6">
        <v>223.21199999999999</v>
      </c>
      <c r="K6">
        <v>229.71</v>
      </c>
      <c r="L6">
        <v>236.607</v>
      </c>
      <c r="R6">
        <v>764</v>
      </c>
      <c r="S6">
        <v>786</v>
      </c>
      <c r="T6">
        <v>810</v>
      </c>
    </row>
    <row r="7" spans="1:20" ht="14.25" customHeight="1">
      <c r="A7" s="5"/>
      <c r="B7" s="3">
        <v>15</v>
      </c>
      <c r="C7" s="92">
        <f t="shared" si="1"/>
        <v>1296</v>
      </c>
      <c r="D7" s="92">
        <f t="shared" si="2"/>
        <v>1332.8</v>
      </c>
      <c r="E7" s="92">
        <f t="shared" si="3"/>
        <v>1372.8</v>
      </c>
      <c r="J7">
        <v>236.607</v>
      </c>
      <c r="K7">
        <v>243.50399999999999</v>
      </c>
      <c r="L7">
        <v>250.79999999999998</v>
      </c>
      <c r="R7">
        <v>810</v>
      </c>
      <c r="S7">
        <v>833</v>
      </c>
      <c r="T7">
        <v>858</v>
      </c>
    </row>
    <row r="8" spans="1:20" ht="14.25" customHeight="1">
      <c r="A8" s="2"/>
      <c r="B8" s="3">
        <v>5</v>
      </c>
      <c r="C8" s="92">
        <f t="shared" si="1"/>
        <v>1112</v>
      </c>
      <c r="D8" s="92">
        <f t="shared" si="2"/>
        <v>1144</v>
      </c>
      <c r="E8" s="92">
        <f t="shared" si="3"/>
        <v>1177.5999999999999</v>
      </c>
      <c r="J8">
        <v>202.92</v>
      </c>
      <c r="K8">
        <v>208.82899999999998</v>
      </c>
      <c r="L8">
        <v>215.09899999999999</v>
      </c>
      <c r="R8">
        <v>695</v>
      </c>
      <c r="S8">
        <v>715</v>
      </c>
      <c r="T8">
        <v>736</v>
      </c>
    </row>
    <row r="9" spans="1:20" ht="14.25" customHeight="1">
      <c r="A9" s="4">
        <v>5</v>
      </c>
      <c r="B9" s="3">
        <v>10</v>
      </c>
      <c r="C9" s="92">
        <f t="shared" si="1"/>
        <v>1144</v>
      </c>
      <c r="D9" s="92">
        <f t="shared" si="2"/>
        <v>1177.5999999999999</v>
      </c>
      <c r="E9" s="92">
        <f t="shared" si="3"/>
        <v>1212.8</v>
      </c>
      <c r="J9">
        <v>208.82899999999998</v>
      </c>
      <c r="K9">
        <v>214.90899999999999</v>
      </c>
      <c r="L9">
        <v>221.35</v>
      </c>
      <c r="R9">
        <v>715</v>
      </c>
      <c r="S9">
        <v>736</v>
      </c>
      <c r="T9">
        <v>758</v>
      </c>
    </row>
    <row r="10" spans="1:20" ht="14.25" customHeight="1">
      <c r="A10" s="5"/>
      <c r="B10" s="3">
        <v>15</v>
      </c>
      <c r="C10" s="92">
        <f t="shared" si="1"/>
        <v>1177.5999999999999</v>
      </c>
      <c r="D10" s="92">
        <f t="shared" si="2"/>
        <v>1212.8</v>
      </c>
      <c r="E10" s="92">
        <f t="shared" si="3"/>
        <v>1248</v>
      </c>
      <c r="J10">
        <v>215.09899999999999</v>
      </c>
      <c r="K10">
        <v>221.35</v>
      </c>
      <c r="L10">
        <v>228</v>
      </c>
      <c r="R10">
        <v>736</v>
      </c>
      <c r="S10">
        <v>758</v>
      </c>
      <c r="T10">
        <v>780</v>
      </c>
    </row>
    <row r="11" spans="1:20" ht="14.25" customHeight="1">
      <c r="A11" s="2"/>
      <c r="B11" s="3">
        <v>5</v>
      </c>
      <c r="C11" s="92">
        <f t="shared" si="1"/>
        <v>1112</v>
      </c>
      <c r="D11" s="92">
        <f t="shared" si="2"/>
        <v>1144</v>
      </c>
      <c r="E11" s="92">
        <f t="shared" si="3"/>
        <v>1177.5999999999999</v>
      </c>
      <c r="J11">
        <v>202.92</v>
      </c>
      <c r="K11">
        <v>208.82899999999998</v>
      </c>
      <c r="L11">
        <v>215.09899999999999</v>
      </c>
      <c r="R11">
        <v>695</v>
      </c>
      <c r="S11">
        <v>715</v>
      </c>
      <c r="T11">
        <v>736</v>
      </c>
    </row>
    <row r="12" spans="1:20" ht="14.25" customHeight="1">
      <c r="A12" s="4">
        <v>10</v>
      </c>
      <c r="B12" s="3">
        <v>10</v>
      </c>
      <c r="C12" s="92">
        <f t="shared" si="1"/>
        <v>1144</v>
      </c>
      <c r="D12" s="92">
        <f t="shared" si="2"/>
        <v>1177.5999999999999</v>
      </c>
      <c r="E12" s="92">
        <f t="shared" si="3"/>
        <v>1212.8</v>
      </c>
      <c r="J12">
        <v>208.82899999999998</v>
      </c>
      <c r="K12">
        <v>214.90899999999999</v>
      </c>
      <c r="L12">
        <v>221.35</v>
      </c>
      <c r="R12">
        <v>715</v>
      </c>
      <c r="S12">
        <v>736</v>
      </c>
      <c r="T12">
        <v>758</v>
      </c>
    </row>
    <row r="13" spans="1:20" ht="14.25" customHeight="1">
      <c r="A13" s="5"/>
      <c r="B13" s="3">
        <v>15</v>
      </c>
      <c r="C13" s="92">
        <f t="shared" si="1"/>
        <v>1177.5999999999999</v>
      </c>
      <c r="D13" s="92">
        <f t="shared" si="2"/>
        <v>1212.8</v>
      </c>
      <c r="E13" s="92">
        <f t="shared" si="3"/>
        <v>1248</v>
      </c>
      <c r="J13">
        <v>215.09899999999999</v>
      </c>
      <c r="K13">
        <v>221.35</v>
      </c>
      <c r="L13">
        <v>228</v>
      </c>
      <c r="R13">
        <v>736</v>
      </c>
      <c r="S13">
        <v>758</v>
      </c>
      <c r="T13">
        <v>780</v>
      </c>
    </row>
    <row r="14" spans="1:20" ht="14.25" customHeight="1">
      <c r="A14" s="2"/>
      <c r="B14" s="3">
        <v>5</v>
      </c>
      <c r="C14" s="92">
        <f t="shared" si="1"/>
        <v>1112</v>
      </c>
      <c r="D14" s="92">
        <f t="shared" si="2"/>
        <v>1144</v>
      </c>
      <c r="E14" s="92">
        <f t="shared" si="3"/>
        <v>1177.5999999999999</v>
      </c>
      <c r="J14">
        <v>202.92</v>
      </c>
      <c r="K14">
        <v>208.82899999999998</v>
      </c>
      <c r="L14">
        <v>215.09899999999999</v>
      </c>
      <c r="R14">
        <v>695</v>
      </c>
      <c r="S14">
        <v>715</v>
      </c>
      <c r="T14">
        <v>736</v>
      </c>
    </row>
    <row r="15" spans="1:20" ht="14.25" customHeight="1">
      <c r="A15" s="4">
        <v>15</v>
      </c>
      <c r="B15" s="3">
        <v>10</v>
      </c>
      <c r="C15" s="92">
        <f t="shared" si="1"/>
        <v>1144</v>
      </c>
      <c r="D15" s="92">
        <f t="shared" si="2"/>
        <v>1177.5999999999999</v>
      </c>
      <c r="E15" s="92">
        <f t="shared" si="3"/>
        <v>1212.8</v>
      </c>
      <c r="J15">
        <v>208.82899999999998</v>
      </c>
      <c r="K15">
        <v>214.90899999999999</v>
      </c>
      <c r="L15">
        <v>221.35</v>
      </c>
      <c r="R15">
        <v>715</v>
      </c>
      <c r="S15">
        <v>736</v>
      </c>
      <c r="T15">
        <v>758</v>
      </c>
    </row>
    <row r="16" spans="1:20" ht="14.25" customHeight="1">
      <c r="A16" s="5"/>
      <c r="B16" s="3">
        <v>15</v>
      </c>
      <c r="C16" s="92">
        <f t="shared" si="1"/>
        <v>1177.5999999999999</v>
      </c>
      <c r="D16" s="92">
        <f t="shared" si="2"/>
        <v>1212.8</v>
      </c>
      <c r="E16" s="92">
        <f t="shared" si="3"/>
        <v>1248</v>
      </c>
      <c r="J16">
        <v>215.09899999999999</v>
      </c>
      <c r="K16">
        <v>221.35</v>
      </c>
      <c r="L16">
        <v>228</v>
      </c>
      <c r="R16">
        <v>736</v>
      </c>
      <c r="S16">
        <v>758</v>
      </c>
      <c r="T16">
        <v>780</v>
      </c>
    </row>
    <row r="17" spans="1:20" ht="14.25" customHeight="1">
      <c r="A17" s="2"/>
      <c r="B17" s="3">
        <v>5</v>
      </c>
      <c r="C17" s="92">
        <f t="shared" si="1"/>
        <v>1112</v>
      </c>
      <c r="D17" s="92">
        <f t="shared" si="2"/>
        <v>1144</v>
      </c>
      <c r="E17" s="92">
        <f t="shared" si="3"/>
        <v>1177.5999999999999</v>
      </c>
      <c r="J17">
        <v>202.92</v>
      </c>
      <c r="K17">
        <v>208.82899999999998</v>
      </c>
      <c r="L17">
        <v>215.09899999999999</v>
      </c>
      <c r="R17">
        <v>695</v>
      </c>
      <c r="S17">
        <v>715</v>
      </c>
      <c r="T17">
        <v>736</v>
      </c>
    </row>
    <row r="18" spans="1:20" ht="14.25" customHeight="1">
      <c r="A18" s="4">
        <v>20</v>
      </c>
      <c r="B18" s="3">
        <v>10</v>
      </c>
      <c r="C18" s="92">
        <f t="shared" si="1"/>
        <v>1144</v>
      </c>
      <c r="D18" s="92">
        <f t="shared" si="2"/>
        <v>1177.5999999999999</v>
      </c>
      <c r="E18" s="92">
        <f t="shared" si="3"/>
        <v>1212.8</v>
      </c>
      <c r="J18">
        <v>208.82899999999998</v>
      </c>
      <c r="K18">
        <v>214.90899999999999</v>
      </c>
      <c r="L18">
        <v>221.35</v>
      </c>
      <c r="R18">
        <v>715</v>
      </c>
      <c r="S18">
        <v>736</v>
      </c>
      <c r="T18">
        <v>758</v>
      </c>
    </row>
    <row r="19" spans="1:20" ht="14.25" customHeight="1">
      <c r="A19" s="5"/>
      <c r="B19" s="3">
        <v>15</v>
      </c>
      <c r="C19" s="92">
        <f t="shared" si="1"/>
        <v>1177.5999999999999</v>
      </c>
      <c r="D19" s="92">
        <f t="shared" si="2"/>
        <v>1212.8</v>
      </c>
      <c r="E19" s="92">
        <f t="shared" si="3"/>
        <v>1248</v>
      </c>
      <c r="J19">
        <v>215.09899999999999</v>
      </c>
      <c r="K19">
        <v>221.35</v>
      </c>
      <c r="L19">
        <v>228</v>
      </c>
      <c r="R19">
        <v>736</v>
      </c>
      <c r="S19">
        <v>758</v>
      </c>
      <c r="T19">
        <v>780</v>
      </c>
    </row>
    <row r="20" spans="1:20" ht="14.25" customHeight="1">
      <c r="A20" s="2"/>
      <c r="B20" s="3">
        <v>5</v>
      </c>
      <c r="C20" s="92">
        <f t="shared" si="1"/>
        <v>1112</v>
      </c>
      <c r="D20" s="92">
        <f t="shared" si="2"/>
        <v>1144</v>
      </c>
      <c r="E20" s="92">
        <f t="shared" si="3"/>
        <v>1177.5999999999999</v>
      </c>
      <c r="J20">
        <v>202.92</v>
      </c>
      <c r="K20">
        <v>208.82899999999998</v>
      </c>
      <c r="L20">
        <v>215.09899999999999</v>
      </c>
      <c r="R20">
        <v>695</v>
      </c>
      <c r="S20">
        <v>715</v>
      </c>
      <c r="T20">
        <v>736</v>
      </c>
    </row>
    <row r="21" spans="1:20" ht="14.25" customHeight="1">
      <c r="A21" s="4">
        <v>25</v>
      </c>
      <c r="B21" s="3">
        <v>10</v>
      </c>
      <c r="C21" s="92">
        <f t="shared" si="1"/>
        <v>1144</v>
      </c>
      <c r="D21" s="92">
        <f t="shared" si="2"/>
        <v>1177.5999999999999</v>
      </c>
      <c r="E21" s="92">
        <f t="shared" si="3"/>
        <v>1212.8</v>
      </c>
      <c r="J21">
        <v>208.82899999999998</v>
      </c>
      <c r="K21">
        <v>214.90899999999999</v>
      </c>
      <c r="L21">
        <v>221.35</v>
      </c>
      <c r="R21">
        <v>715</v>
      </c>
      <c r="S21">
        <v>736</v>
      </c>
      <c r="T21">
        <v>758</v>
      </c>
    </row>
    <row r="22" spans="1:20" ht="14.25" customHeight="1">
      <c r="A22" s="5"/>
      <c r="B22" s="3">
        <v>15</v>
      </c>
      <c r="C22" s="92">
        <f t="shared" si="1"/>
        <v>1177.5999999999999</v>
      </c>
      <c r="D22" s="92">
        <f t="shared" si="2"/>
        <v>1212.8</v>
      </c>
      <c r="E22" s="92">
        <f t="shared" si="3"/>
        <v>1248</v>
      </c>
      <c r="J22">
        <v>215.09899999999999</v>
      </c>
      <c r="K22">
        <v>221.35</v>
      </c>
      <c r="L22">
        <v>228</v>
      </c>
      <c r="R22">
        <v>736</v>
      </c>
      <c r="S22">
        <v>758</v>
      </c>
      <c r="T22">
        <v>780</v>
      </c>
    </row>
    <row r="23" spans="1:20" ht="14.25" customHeight="1">
      <c r="A23" s="2"/>
      <c r="B23" s="3">
        <v>5</v>
      </c>
      <c r="C23" s="92">
        <f t="shared" si="1"/>
        <v>1112</v>
      </c>
      <c r="D23" s="92">
        <f t="shared" si="2"/>
        <v>1144</v>
      </c>
      <c r="E23" s="92">
        <f t="shared" si="3"/>
        <v>1177.5999999999999</v>
      </c>
      <c r="J23">
        <v>202.92</v>
      </c>
      <c r="K23">
        <v>208.82899999999998</v>
      </c>
      <c r="L23">
        <v>215.09899999999999</v>
      </c>
      <c r="R23">
        <v>695</v>
      </c>
      <c r="S23">
        <v>715</v>
      </c>
      <c r="T23">
        <v>736</v>
      </c>
    </row>
    <row r="24" spans="1:20" ht="14.25" customHeight="1">
      <c r="A24" s="4">
        <v>30</v>
      </c>
      <c r="B24" s="3">
        <v>10</v>
      </c>
      <c r="C24" s="92">
        <f t="shared" si="1"/>
        <v>1144</v>
      </c>
      <c r="D24" s="92">
        <f t="shared" si="2"/>
        <v>1177.5999999999999</v>
      </c>
      <c r="E24" s="92">
        <f t="shared" si="3"/>
        <v>1212.8</v>
      </c>
      <c r="J24">
        <v>208.82899999999998</v>
      </c>
      <c r="K24">
        <v>214.90899999999999</v>
      </c>
      <c r="L24">
        <v>221.35</v>
      </c>
      <c r="R24">
        <v>715</v>
      </c>
      <c r="S24">
        <v>736</v>
      </c>
      <c r="T24">
        <v>758</v>
      </c>
    </row>
    <row r="25" spans="1:20" ht="14.25" customHeight="1">
      <c r="A25" s="5"/>
      <c r="B25" s="3">
        <v>15</v>
      </c>
      <c r="C25" s="92">
        <f t="shared" si="1"/>
        <v>1177.5999999999999</v>
      </c>
      <c r="D25" s="92">
        <f t="shared" si="2"/>
        <v>1212.8</v>
      </c>
      <c r="E25" s="92">
        <f t="shared" si="3"/>
        <v>1248</v>
      </c>
      <c r="J25">
        <v>215.09899999999999</v>
      </c>
      <c r="K25">
        <v>221.35</v>
      </c>
      <c r="L25">
        <v>228</v>
      </c>
      <c r="R25">
        <v>736</v>
      </c>
      <c r="S25">
        <v>758</v>
      </c>
      <c r="T25">
        <v>780</v>
      </c>
    </row>
    <row r="26" spans="1:20" ht="157.5" customHeight="1">
      <c r="A26" s="150" t="s">
        <v>133</v>
      </c>
      <c r="B26" s="130"/>
      <c r="C26" s="130"/>
      <c r="D26" s="130"/>
      <c r="E26" s="130"/>
    </row>
    <row r="27" spans="1:20" ht="15" customHeight="1">
      <c r="A27" s="131" t="s">
        <v>147</v>
      </c>
      <c r="B27" s="132"/>
      <c r="C27" s="132"/>
      <c r="D27" s="132"/>
      <c r="E27" s="132"/>
    </row>
    <row r="28" spans="1:20" ht="15" customHeight="1">
      <c r="A28" s="132" t="s">
        <v>8</v>
      </c>
      <c r="B28" s="132"/>
      <c r="C28" s="132"/>
      <c r="D28" s="132"/>
      <c r="E28" s="132"/>
    </row>
  </sheetData>
  <mergeCells count="6">
    <mergeCell ref="A28:E28"/>
    <mergeCell ref="A1:G1"/>
    <mergeCell ref="A2:E2"/>
    <mergeCell ref="A3:E3"/>
    <mergeCell ref="A26:E26"/>
    <mergeCell ref="A27:E27"/>
  </mergeCells>
  <pageMargins left="0.7" right="0.7" top="0.75" bottom="0.75" header="0.3" footer="0.3"/>
  <pageSetup paperSize="9" scale="7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1"/>
  <sheetViews>
    <sheetView zoomScaleNormal="100" workbookViewId="0">
      <selection activeCell="B6" sqref="B6"/>
    </sheetView>
  </sheetViews>
  <sheetFormatPr defaultRowHeight="12.75"/>
  <cols>
    <col min="1" max="2" width="8.6640625" customWidth="1"/>
    <col min="3" max="5" width="9.5" customWidth="1"/>
    <col min="6" max="6" width="67.6640625" customWidth="1"/>
    <col min="9" max="11" width="0" hidden="1" customWidth="1"/>
    <col min="15" max="15" width="0" hidden="1" customWidth="1"/>
    <col min="16" max="16" width="8.83203125" customWidth="1"/>
    <col min="17" max="17" width="0.1640625" customWidth="1"/>
    <col min="18" max="19" width="8.83203125" hidden="1" customWidth="1"/>
  </cols>
  <sheetData>
    <row r="1" spans="1:19" ht="58.9" customHeight="1">
      <c r="A1" s="44"/>
      <c r="B1" s="44"/>
      <c r="C1" s="44"/>
      <c r="D1" s="44"/>
      <c r="E1" s="44"/>
      <c r="F1" s="113" t="s">
        <v>146</v>
      </c>
    </row>
    <row r="2" spans="1:19" ht="74.25" customHeight="1">
      <c r="A2" s="170" t="s">
        <v>21</v>
      </c>
      <c r="B2" s="170"/>
      <c r="C2" s="170"/>
      <c r="D2" s="170"/>
      <c r="E2" s="170"/>
      <c r="F2" s="170"/>
      <c r="O2">
        <f>data!B3</f>
        <v>3.4208000000000003</v>
      </c>
    </row>
    <row r="3" spans="1:19" ht="22.15" customHeight="1">
      <c r="A3" s="260" t="s">
        <v>106</v>
      </c>
      <c r="B3" s="261"/>
      <c r="C3" s="261"/>
      <c r="D3" s="261"/>
      <c r="E3" s="261"/>
    </row>
    <row r="4" spans="1:19" ht="54.75" customHeight="1">
      <c r="A4" s="68" t="s">
        <v>41</v>
      </c>
      <c r="B4" s="69" t="s">
        <v>24</v>
      </c>
      <c r="C4" s="69" t="s">
        <v>25</v>
      </c>
      <c r="D4" s="70" t="s">
        <v>26</v>
      </c>
      <c r="E4" s="71" t="s">
        <v>137</v>
      </c>
      <c r="F4" s="63"/>
    </row>
    <row r="5" spans="1:19" ht="12" customHeight="1">
      <c r="A5" s="2"/>
      <c r="B5" s="12">
        <v>1.5</v>
      </c>
      <c r="C5" s="72">
        <f>ROUNDUP($O$2*Q5,0)*0.6+I5</f>
        <v>491.2</v>
      </c>
      <c r="D5" s="72">
        <f t="shared" ref="D5:E5" si="0">ROUNDUP($O$2*R5,0)*0.6+J5</f>
        <v>505.6</v>
      </c>
      <c r="E5" s="72">
        <f t="shared" si="0"/>
        <v>520</v>
      </c>
      <c r="F5" s="33"/>
      <c r="I5">
        <v>307</v>
      </c>
      <c r="J5">
        <v>316</v>
      </c>
      <c r="K5">
        <v>325</v>
      </c>
      <c r="Q5">
        <v>89.62</v>
      </c>
      <c r="R5">
        <v>92.225999999999999</v>
      </c>
      <c r="S5">
        <v>95</v>
      </c>
    </row>
    <row r="6" spans="1:19" ht="12" customHeight="1">
      <c r="A6" s="38">
        <v>300</v>
      </c>
      <c r="B6" s="12">
        <v>2.5</v>
      </c>
      <c r="C6" s="72">
        <f t="shared" ref="C6:C16" si="1">ROUNDUP($O$2*Q6,0)*0.6+I6</f>
        <v>505.6</v>
      </c>
      <c r="D6" s="72">
        <f t="shared" ref="D6:D16" si="2">ROUNDUP($O$2*R6,0)*0.6+J6</f>
        <v>520</v>
      </c>
      <c r="E6" s="72">
        <f t="shared" ref="E6:E16" si="3">ROUNDUP($O$2*S6,0)*0.6+K6</f>
        <v>536</v>
      </c>
      <c r="F6" s="33"/>
      <c r="I6">
        <v>316</v>
      </c>
      <c r="J6">
        <v>325</v>
      </c>
      <c r="K6">
        <v>335</v>
      </c>
      <c r="Q6">
        <v>92.225999999999999</v>
      </c>
      <c r="R6">
        <v>94.923999999999992</v>
      </c>
      <c r="S6">
        <v>97.774000000000001</v>
      </c>
    </row>
    <row r="7" spans="1:19" ht="12" customHeight="1">
      <c r="A7" s="5"/>
      <c r="B7" s="13">
        <v>5</v>
      </c>
      <c r="C7" s="72">
        <f t="shared" si="1"/>
        <v>520</v>
      </c>
      <c r="D7" s="72">
        <f t="shared" si="2"/>
        <v>536</v>
      </c>
      <c r="E7" s="72">
        <f t="shared" si="3"/>
        <v>552</v>
      </c>
      <c r="F7" s="33"/>
      <c r="I7">
        <v>325</v>
      </c>
      <c r="J7">
        <v>335</v>
      </c>
      <c r="K7">
        <v>345</v>
      </c>
      <c r="Q7">
        <v>95</v>
      </c>
      <c r="R7">
        <v>97.774000000000001</v>
      </c>
      <c r="S7">
        <v>100.69999999999999</v>
      </c>
    </row>
    <row r="8" spans="1:19" ht="12" customHeight="1">
      <c r="A8" s="2"/>
      <c r="B8" s="12">
        <v>1.5</v>
      </c>
      <c r="C8" s="72">
        <f t="shared" si="1"/>
        <v>491.2</v>
      </c>
      <c r="D8" s="72">
        <f t="shared" si="2"/>
        <v>505.6</v>
      </c>
      <c r="E8" s="72">
        <f t="shared" si="3"/>
        <v>520</v>
      </c>
      <c r="F8" s="33"/>
      <c r="I8">
        <v>307</v>
      </c>
      <c r="J8">
        <v>316</v>
      </c>
      <c r="K8">
        <v>325</v>
      </c>
      <c r="Q8">
        <v>89.623000000000005</v>
      </c>
      <c r="R8">
        <v>92.225999999999999</v>
      </c>
      <c r="S8">
        <v>95</v>
      </c>
    </row>
    <row r="9" spans="1:19" ht="12" customHeight="1">
      <c r="A9" s="38">
        <v>400</v>
      </c>
      <c r="B9" s="12">
        <v>2.5</v>
      </c>
      <c r="C9" s="72">
        <f t="shared" si="1"/>
        <v>505.6</v>
      </c>
      <c r="D9" s="72">
        <f t="shared" si="2"/>
        <v>520</v>
      </c>
      <c r="E9" s="72">
        <f t="shared" si="3"/>
        <v>536</v>
      </c>
      <c r="F9" s="33"/>
      <c r="I9">
        <v>316</v>
      </c>
      <c r="J9">
        <v>325</v>
      </c>
      <c r="K9">
        <v>335</v>
      </c>
      <c r="Q9">
        <v>92.225999999999999</v>
      </c>
      <c r="R9">
        <v>94.923999999999992</v>
      </c>
      <c r="S9">
        <v>97.774000000000001</v>
      </c>
    </row>
    <row r="10" spans="1:19" ht="12" customHeight="1">
      <c r="A10" s="5"/>
      <c r="B10" s="13">
        <v>5</v>
      </c>
      <c r="C10" s="72">
        <f t="shared" si="1"/>
        <v>520</v>
      </c>
      <c r="D10" s="72">
        <f t="shared" si="2"/>
        <v>536</v>
      </c>
      <c r="E10" s="72">
        <f t="shared" si="3"/>
        <v>552</v>
      </c>
      <c r="F10" s="33"/>
      <c r="I10">
        <v>325</v>
      </c>
      <c r="J10">
        <v>335</v>
      </c>
      <c r="K10">
        <v>345</v>
      </c>
      <c r="Q10">
        <v>95</v>
      </c>
      <c r="R10">
        <v>97.774000000000001</v>
      </c>
      <c r="S10">
        <v>100.69999999999999</v>
      </c>
    </row>
    <row r="11" spans="1:19" ht="12" customHeight="1">
      <c r="A11" s="2"/>
      <c r="B11" s="12">
        <v>1.5</v>
      </c>
      <c r="C11" s="72">
        <f t="shared" si="1"/>
        <v>491.2</v>
      </c>
      <c r="D11" s="72">
        <f t="shared" si="2"/>
        <v>505.6</v>
      </c>
      <c r="E11" s="72">
        <f t="shared" si="3"/>
        <v>520</v>
      </c>
      <c r="F11" s="33"/>
      <c r="I11">
        <v>307</v>
      </c>
      <c r="J11">
        <v>316</v>
      </c>
      <c r="K11">
        <v>325</v>
      </c>
      <c r="Q11">
        <v>89.623000000000005</v>
      </c>
      <c r="R11">
        <v>92.225999999999999</v>
      </c>
      <c r="S11">
        <v>95</v>
      </c>
    </row>
    <row r="12" spans="1:19" ht="12" customHeight="1">
      <c r="A12" s="38">
        <v>500</v>
      </c>
      <c r="B12" s="12">
        <v>2.5</v>
      </c>
      <c r="C12" s="72">
        <f t="shared" si="1"/>
        <v>505.6</v>
      </c>
      <c r="D12" s="72">
        <f t="shared" si="2"/>
        <v>520</v>
      </c>
      <c r="E12" s="72">
        <f t="shared" si="3"/>
        <v>536</v>
      </c>
      <c r="F12" s="33"/>
      <c r="I12">
        <v>316</v>
      </c>
      <c r="J12">
        <v>325</v>
      </c>
      <c r="K12">
        <v>335</v>
      </c>
      <c r="Q12">
        <v>92.225999999999999</v>
      </c>
      <c r="R12">
        <v>94.923999999999992</v>
      </c>
      <c r="S12">
        <v>97.774000000000001</v>
      </c>
    </row>
    <row r="13" spans="1:19" ht="12" customHeight="1">
      <c r="A13" s="5"/>
      <c r="B13" s="13">
        <v>5</v>
      </c>
      <c r="C13" s="72">
        <f t="shared" si="1"/>
        <v>520</v>
      </c>
      <c r="D13" s="72">
        <f t="shared" si="2"/>
        <v>536</v>
      </c>
      <c r="E13" s="72">
        <f t="shared" si="3"/>
        <v>552</v>
      </c>
      <c r="F13" s="33"/>
      <c r="I13">
        <v>325</v>
      </c>
      <c r="J13">
        <v>335</v>
      </c>
      <c r="K13">
        <v>345</v>
      </c>
      <c r="Q13">
        <v>95</v>
      </c>
      <c r="R13">
        <v>97.774000000000001</v>
      </c>
      <c r="S13">
        <v>100.69999999999999</v>
      </c>
    </row>
    <row r="14" spans="1:19" ht="12" customHeight="1">
      <c r="A14" s="2"/>
      <c r="B14" s="12">
        <v>1.5</v>
      </c>
      <c r="C14" s="72">
        <f t="shared" si="1"/>
        <v>491.2</v>
      </c>
      <c r="D14" s="72">
        <f t="shared" si="2"/>
        <v>505.6</v>
      </c>
      <c r="E14" s="72">
        <f t="shared" si="3"/>
        <v>520</v>
      </c>
      <c r="F14" s="33"/>
      <c r="I14">
        <v>307</v>
      </c>
      <c r="J14">
        <v>316</v>
      </c>
      <c r="K14">
        <v>325</v>
      </c>
      <c r="Q14">
        <v>89.623000000000005</v>
      </c>
      <c r="R14">
        <v>92.225999999999999</v>
      </c>
      <c r="S14">
        <v>95</v>
      </c>
    </row>
    <row r="15" spans="1:19" ht="12" customHeight="1">
      <c r="A15" s="38">
        <v>600</v>
      </c>
      <c r="B15" s="12">
        <v>2.5</v>
      </c>
      <c r="C15" s="72">
        <f t="shared" si="1"/>
        <v>505.6</v>
      </c>
      <c r="D15" s="72">
        <f t="shared" si="2"/>
        <v>520</v>
      </c>
      <c r="E15" s="72">
        <f t="shared" si="3"/>
        <v>536</v>
      </c>
      <c r="F15" s="33"/>
      <c r="I15">
        <v>316</v>
      </c>
      <c r="J15">
        <v>325</v>
      </c>
      <c r="K15">
        <v>335</v>
      </c>
      <c r="Q15">
        <v>92.225999999999999</v>
      </c>
      <c r="R15">
        <v>94.923999999999992</v>
      </c>
      <c r="S15">
        <v>97.774000000000001</v>
      </c>
    </row>
    <row r="16" spans="1:19" ht="12" customHeight="1">
      <c r="A16" s="5"/>
      <c r="B16" s="13">
        <v>5</v>
      </c>
      <c r="C16" s="72">
        <f t="shared" si="1"/>
        <v>520</v>
      </c>
      <c r="D16" s="72">
        <f t="shared" si="2"/>
        <v>536</v>
      </c>
      <c r="E16" s="72">
        <f t="shared" si="3"/>
        <v>552</v>
      </c>
      <c r="F16" s="33"/>
      <c r="I16">
        <v>325</v>
      </c>
      <c r="J16">
        <v>335</v>
      </c>
      <c r="K16">
        <v>345</v>
      </c>
      <c r="Q16">
        <v>95</v>
      </c>
      <c r="R16">
        <v>97.774000000000001</v>
      </c>
      <c r="S16">
        <v>100.69999999999999</v>
      </c>
    </row>
    <row r="17" spans="1:19" ht="39.75" customHeight="1">
      <c r="A17" s="190" t="s">
        <v>29</v>
      </c>
      <c r="B17" s="190"/>
      <c r="C17" s="190"/>
      <c r="D17" s="190"/>
      <c r="E17" s="190"/>
      <c r="F17" s="190"/>
      <c r="Q17">
        <v>0</v>
      </c>
      <c r="R17">
        <v>0</v>
      </c>
      <c r="S17">
        <v>0</v>
      </c>
    </row>
    <row r="18" spans="1:19" ht="12.75" customHeight="1">
      <c r="A18" s="169" t="s">
        <v>107</v>
      </c>
      <c r="B18" s="169"/>
      <c r="C18" s="169"/>
      <c r="D18" s="169"/>
      <c r="E18" s="169"/>
      <c r="F18" s="169"/>
      <c r="Q18">
        <v>0</v>
      </c>
      <c r="R18">
        <v>0</v>
      </c>
      <c r="S18">
        <v>0</v>
      </c>
    </row>
    <row r="19" spans="1:19" ht="124.15" customHeight="1">
      <c r="Q19">
        <v>0</v>
      </c>
      <c r="R19">
        <v>0</v>
      </c>
      <c r="S19">
        <v>0</v>
      </c>
    </row>
    <row r="20" spans="1:19" ht="91.9" customHeight="1">
      <c r="Q20">
        <v>0</v>
      </c>
      <c r="R20">
        <v>0</v>
      </c>
      <c r="S20">
        <v>0</v>
      </c>
    </row>
    <row r="21" spans="1:19">
      <c r="Q21">
        <v>0</v>
      </c>
      <c r="R21">
        <v>0</v>
      </c>
      <c r="S21">
        <v>0</v>
      </c>
    </row>
    <row r="22" spans="1:19">
      <c r="Q22">
        <v>0</v>
      </c>
      <c r="R22">
        <v>0</v>
      </c>
      <c r="S22">
        <v>0</v>
      </c>
    </row>
    <row r="23" spans="1:19">
      <c r="Q23">
        <v>0</v>
      </c>
      <c r="R23">
        <v>0</v>
      </c>
      <c r="S23">
        <v>0</v>
      </c>
    </row>
    <row r="24" spans="1:19">
      <c r="Q24">
        <v>0</v>
      </c>
      <c r="R24">
        <v>0</v>
      </c>
      <c r="S24">
        <v>0</v>
      </c>
    </row>
    <row r="25" spans="1:19">
      <c r="Q25">
        <v>0</v>
      </c>
      <c r="R25">
        <v>0</v>
      </c>
      <c r="S25">
        <v>0</v>
      </c>
    </row>
    <row r="26" spans="1:19">
      <c r="Q26">
        <v>0</v>
      </c>
      <c r="R26">
        <v>0</v>
      </c>
      <c r="S26">
        <v>0</v>
      </c>
    </row>
    <row r="27" spans="1:19">
      <c r="Q27">
        <v>0</v>
      </c>
      <c r="R27">
        <v>0</v>
      </c>
      <c r="S27">
        <v>0</v>
      </c>
    </row>
    <row r="28" spans="1:19">
      <c r="Q28">
        <v>0</v>
      </c>
      <c r="R28">
        <v>0</v>
      </c>
      <c r="S28">
        <v>0</v>
      </c>
    </row>
    <row r="29" spans="1:19">
      <c r="Q29">
        <v>0</v>
      </c>
      <c r="R29">
        <v>0</v>
      </c>
      <c r="S29">
        <v>0</v>
      </c>
    </row>
    <row r="30" spans="1:19">
      <c r="Q30">
        <v>0</v>
      </c>
      <c r="R30">
        <v>0</v>
      </c>
      <c r="S30">
        <v>0</v>
      </c>
    </row>
    <row r="31" spans="1:19">
      <c r="Q31">
        <v>0</v>
      </c>
      <c r="R31">
        <v>0</v>
      </c>
      <c r="S31">
        <v>0</v>
      </c>
    </row>
    <row r="32" spans="1:19">
      <c r="Q32">
        <v>0</v>
      </c>
      <c r="R32">
        <v>0</v>
      </c>
      <c r="S32">
        <v>0</v>
      </c>
    </row>
    <row r="33" spans="17:19">
      <c r="Q33">
        <v>0</v>
      </c>
      <c r="R33">
        <v>0</v>
      </c>
      <c r="S33">
        <v>0</v>
      </c>
    </row>
    <row r="34" spans="17:19">
      <c r="Q34">
        <v>0</v>
      </c>
      <c r="R34">
        <v>0</v>
      </c>
      <c r="S34">
        <v>0</v>
      </c>
    </row>
    <row r="35" spans="17:19">
      <c r="Q35">
        <v>0</v>
      </c>
      <c r="R35">
        <v>0</v>
      </c>
      <c r="S35">
        <v>0</v>
      </c>
    </row>
    <row r="36" spans="17:19">
      <c r="Q36">
        <v>0</v>
      </c>
      <c r="R36">
        <v>0</v>
      </c>
      <c r="S36">
        <v>0</v>
      </c>
    </row>
    <row r="37" spans="17:19">
      <c r="Q37">
        <v>0</v>
      </c>
      <c r="R37">
        <v>0</v>
      </c>
      <c r="S37">
        <v>0</v>
      </c>
    </row>
    <row r="38" spans="17:19">
      <c r="Q38">
        <v>0</v>
      </c>
      <c r="R38">
        <v>0</v>
      </c>
      <c r="S38">
        <v>0</v>
      </c>
    </row>
    <row r="39" spans="17:19">
      <c r="Q39">
        <v>0</v>
      </c>
      <c r="R39">
        <v>0</v>
      </c>
      <c r="S39">
        <v>0</v>
      </c>
    </row>
    <row r="40" spans="17:19">
      <c r="Q40">
        <v>0</v>
      </c>
      <c r="R40">
        <v>0</v>
      </c>
      <c r="S40">
        <v>0</v>
      </c>
    </row>
    <row r="41" spans="17:19">
      <c r="Q41">
        <v>0</v>
      </c>
      <c r="R41">
        <v>0</v>
      </c>
      <c r="S41">
        <v>0</v>
      </c>
    </row>
    <row r="42" spans="17:19">
      <c r="Q42">
        <v>0</v>
      </c>
      <c r="R42">
        <v>0</v>
      </c>
      <c r="S42">
        <v>0</v>
      </c>
    </row>
    <row r="43" spans="17:19">
      <c r="Q43">
        <v>0</v>
      </c>
      <c r="R43">
        <v>0</v>
      </c>
      <c r="S43">
        <v>0</v>
      </c>
    </row>
    <row r="44" spans="17:19">
      <c r="Q44">
        <v>0</v>
      </c>
      <c r="R44">
        <v>0</v>
      </c>
      <c r="S44">
        <v>0</v>
      </c>
    </row>
    <row r="45" spans="17:19">
      <c r="Q45">
        <v>0</v>
      </c>
      <c r="R45">
        <v>0</v>
      </c>
      <c r="S45">
        <v>0</v>
      </c>
    </row>
    <row r="46" spans="17:19">
      <c r="Q46">
        <v>0</v>
      </c>
      <c r="R46">
        <v>0</v>
      </c>
      <c r="S46">
        <v>0</v>
      </c>
    </row>
    <row r="47" spans="17:19">
      <c r="Q47">
        <v>0</v>
      </c>
      <c r="R47">
        <v>0</v>
      </c>
      <c r="S47">
        <v>0</v>
      </c>
    </row>
    <row r="48" spans="17:19">
      <c r="Q48">
        <v>0</v>
      </c>
      <c r="R48">
        <v>0</v>
      </c>
      <c r="S48">
        <v>0</v>
      </c>
    </row>
    <row r="49" spans="17:19">
      <c r="Q49">
        <v>0</v>
      </c>
      <c r="R49">
        <v>0</v>
      </c>
      <c r="S49">
        <v>0</v>
      </c>
    </row>
    <row r="50" spans="17:19">
      <c r="Q50">
        <v>0</v>
      </c>
      <c r="R50">
        <v>0</v>
      </c>
      <c r="S50">
        <v>0</v>
      </c>
    </row>
    <row r="51" spans="17:19">
      <c r="Q51">
        <v>0</v>
      </c>
      <c r="R51">
        <v>0</v>
      </c>
      <c r="S51">
        <v>0</v>
      </c>
    </row>
    <row r="52" spans="17:19">
      <c r="Q52">
        <v>0</v>
      </c>
      <c r="R52">
        <v>0</v>
      </c>
      <c r="S52">
        <v>0</v>
      </c>
    </row>
    <row r="53" spans="17:19">
      <c r="Q53">
        <v>0</v>
      </c>
      <c r="R53">
        <v>0</v>
      </c>
      <c r="S53">
        <v>0</v>
      </c>
    </row>
    <row r="54" spans="17:19">
      <c r="Q54">
        <v>0</v>
      </c>
      <c r="R54">
        <v>0</v>
      </c>
      <c r="S54">
        <v>0</v>
      </c>
    </row>
    <row r="55" spans="17:19">
      <c r="Q55">
        <v>0</v>
      </c>
      <c r="R55">
        <v>0</v>
      </c>
      <c r="S55">
        <v>0</v>
      </c>
    </row>
    <row r="56" spans="17:19">
      <c r="Q56">
        <v>0</v>
      </c>
      <c r="R56">
        <v>0</v>
      </c>
      <c r="S56">
        <v>0</v>
      </c>
    </row>
    <row r="57" spans="17:19">
      <c r="Q57">
        <v>0</v>
      </c>
      <c r="R57">
        <v>0</v>
      </c>
      <c r="S57">
        <v>0</v>
      </c>
    </row>
    <row r="58" spans="17:19">
      <c r="Q58">
        <v>0</v>
      </c>
      <c r="R58">
        <v>0</v>
      </c>
      <c r="S58">
        <v>0</v>
      </c>
    </row>
    <row r="59" spans="17:19">
      <c r="Q59">
        <v>0</v>
      </c>
      <c r="R59">
        <v>0</v>
      </c>
      <c r="S59">
        <v>0</v>
      </c>
    </row>
    <row r="60" spans="17:19">
      <c r="Q60">
        <v>0</v>
      </c>
      <c r="R60">
        <v>0</v>
      </c>
      <c r="S60">
        <v>0</v>
      </c>
    </row>
    <row r="61" spans="17:19">
      <c r="Q61">
        <v>0</v>
      </c>
      <c r="R61">
        <v>0</v>
      </c>
      <c r="S61">
        <v>0</v>
      </c>
    </row>
    <row r="62" spans="17:19">
      <c r="Q62">
        <v>0</v>
      </c>
      <c r="R62">
        <v>0</v>
      </c>
      <c r="S62">
        <v>0</v>
      </c>
    </row>
    <row r="63" spans="17:19">
      <c r="Q63">
        <v>0</v>
      </c>
      <c r="R63">
        <v>0</v>
      </c>
      <c r="S63">
        <v>0</v>
      </c>
    </row>
    <row r="64" spans="17:19">
      <c r="Q64">
        <v>0</v>
      </c>
      <c r="R64">
        <v>0</v>
      </c>
      <c r="S64">
        <v>0</v>
      </c>
    </row>
    <row r="65" spans="17:19">
      <c r="Q65">
        <v>0</v>
      </c>
      <c r="R65">
        <v>0</v>
      </c>
      <c r="S65">
        <v>0</v>
      </c>
    </row>
    <row r="66" spans="17:19">
      <c r="Q66">
        <v>0</v>
      </c>
      <c r="R66">
        <v>0</v>
      </c>
      <c r="S66">
        <v>0</v>
      </c>
    </row>
    <row r="67" spans="17:19">
      <c r="Q67">
        <v>0</v>
      </c>
      <c r="R67">
        <v>0</v>
      </c>
      <c r="S67">
        <v>0</v>
      </c>
    </row>
    <row r="68" spans="17:19">
      <c r="Q68">
        <v>0</v>
      </c>
      <c r="R68">
        <v>0</v>
      </c>
      <c r="S68">
        <v>0</v>
      </c>
    </row>
    <row r="69" spans="17:19">
      <c r="Q69">
        <v>0</v>
      </c>
      <c r="R69">
        <v>0</v>
      </c>
      <c r="S69">
        <v>0</v>
      </c>
    </row>
    <row r="70" spans="17:19">
      <c r="Q70">
        <v>0</v>
      </c>
      <c r="R70">
        <v>0</v>
      </c>
      <c r="S70">
        <v>0</v>
      </c>
    </row>
    <row r="71" spans="17:19">
      <c r="Q71">
        <v>0</v>
      </c>
      <c r="R71">
        <v>0</v>
      </c>
      <c r="S71">
        <v>0</v>
      </c>
    </row>
    <row r="72" spans="17:19">
      <c r="Q72">
        <v>0</v>
      </c>
      <c r="R72">
        <v>0</v>
      </c>
      <c r="S72">
        <v>0</v>
      </c>
    </row>
    <row r="73" spans="17:19">
      <c r="Q73">
        <v>0</v>
      </c>
      <c r="R73">
        <v>0</v>
      </c>
      <c r="S73">
        <v>0</v>
      </c>
    </row>
    <row r="74" spans="17:19">
      <c r="Q74">
        <v>0</v>
      </c>
      <c r="R74">
        <v>0</v>
      </c>
      <c r="S74">
        <v>0</v>
      </c>
    </row>
    <row r="75" spans="17:19">
      <c r="Q75">
        <v>0</v>
      </c>
      <c r="R75">
        <v>0</v>
      </c>
      <c r="S75">
        <v>0</v>
      </c>
    </row>
    <row r="76" spans="17:19">
      <c r="Q76">
        <v>0</v>
      </c>
      <c r="R76">
        <v>0</v>
      </c>
      <c r="S76">
        <v>0</v>
      </c>
    </row>
    <row r="77" spans="17:19">
      <c r="Q77">
        <v>0</v>
      </c>
      <c r="R77">
        <v>0</v>
      </c>
      <c r="S77">
        <v>0</v>
      </c>
    </row>
    <row r="78" spans="17:19">
      <c r="Q78">
        <v>0</v>
      </c>
      <c r="R78">
        <v>0</v>
      </c>
      <c r="S78">
        <v>0</v>
      </c>
    </row>
    <row r="79" spans="17:19">
      <c r="Q79">
        <v>0</v>
      </c>
      <c r="R79">
        <v>0</v>
      </c>
      <c r="S79">
        <v>0</v>
      </c>
    </row>
    <row r="80" spans="17:19">
      <c r="Q80">
        <v>0</v>
      </c>
      <c r="R80">
        <v>0</v>
      </c>
      <c r="S80">
        <v>0</v>
      </c>
    </row>
    <row r="81" spans="17:19">
      <c r="Q81">
        <v>0</v>
      </c>
      <c r="R81">
        <v>0</v>
      </c>
      <c r="S81">
        <v>0</v>
      </c>
    </row>
    <row r="82" spans="17:19">
      <c r="Q82">
        <v>0</v>
      </c>
      <c r="R82">
        <v>0</v>
      </c>
      <c r="S82">
        <v>0</v>
      </c>
    </row>
    <row r="83" spans="17:19">
      <c r="Q83">
        <v>0</v>
      </c>
      <c r="R83">
        <v>0</v>
      </c>
      <c r="S83">
        <v>0</v>
      </c>
    </row>
    <row r="84" spans="17:19">
      <c r="Q84">
        <v>0</v>
      </c>
      <c r="R84">
        <v>0</v>
      </c>
      <c r="S84">
        <v>0</v>
      </c>
    </row>
    <row r="85" spans="17:19">
      <c r="Q85">
        <v>0</v>
      </c>
      <c r="R85">
        <v>0</v>
      </c>
      <c r="S85">
        <v>0</v>
      </c>
    </row>
    <row r="86" spans="17:19">
      <c r="Q86">
        <v>0</v>
      </c>
      <c r="R86">
        <v>0</v>
      </c>
      <c r="S86">
        <v>0</v>
      </c>
    </row>
    <row r="87" spans="17:19">
      <c r="Q87">
        <v>0</v>
      </c>
      <c r="R87">
        <v>0</v>
      </c>
      <c r="S87">
        <v>0</v>
      </c>
    </row>
    <row r="88" spans="17:19">
      <c r="Q88">
        <v>0</v>
      </c>
      <c r="R88">
        <v>0</v>
      </c>
      <c r="S88">
        <v>0</v>
      </c>
    </row>
    <row r="89" spans="17:19">
      <c r="Q89">
        <v>0</v>
      </c>
      <c r="R89">
        <v>0</v>
      </c>
      <c r="S89">
        <v>0</v>
      </c>
    </row>
    <row r="90" spans="17:19">
      <c r="Q90">
        <v>0</v>
      </c>
      <c r="R90">
        <v>0</v>
      </c>
      <c r="S90">
        <v>0</v>
      </c>
    </row>
    <row r="91" spans="17:19">
      <c r="Q91">
        <v>0</v>
      </c>
      <c r="R91">
        <v>0</v>
      </c>
      <c r="S91">
        <v>0</v>
      </c>
    </row>
    <row r="92" spans="17:19">
      <c r="Q92">
        <v>0</v>
      </c>
      <c r="R92">
        <v>0</v>
      </c>
      <c r="S92">
        <v>0</v>
      </c>
    </row>
    <row r="93" spans="17:19">
      <c r="Q93">
        <v>0</v>
      </c>
      <c r="R93">
        <v>0</v>
      </c>
      <c r="S93">
        <v>0</v>
      </c>
    </row>
    <row r="94" spans="17:19">
      <c r="Q94">
        <v>0</v>
      </c>
      <c r="R94">
        <v>0</v>
      </c>
      <c r="S94">
        <v>0</v>
      </c>
    </row>
    <row r="95" spans="17:19">
      <c r="Q95">
        <v>0</v>
      </c>
      <c r="R95">
        <v>0</v>
      </c>
      <c r="S95">
        <v>0</v>
      </c>
    </row>
    <row r="96" spans="17:19">
      <c r="Q96">
        <v>0</v>
      </c>
      <c r="R96">
        <v>0</v>
      </c>
      <c r="S96">
        <v>0</v>
      </c>
    </row>
    <row r="97" spans="17:19">
      <c r="Q97">
        <v>0</v>
      </c>
      <c r="R97">
        <v>0</v>
      </c>
      <c r="S97">
        <v>0</v>
      </c>
    </row>
    <row r="98" spans="17:19">
      <c r="Q98">
        <v>0</v>
      </c>
      <c r="R98">
        <v>0</v>
      </c>
      <c r="S98">
        <v>0</v>
      </c>
    </row>
    <row r="99" spans="17:19">
      <c r="Q99">
        <v>0</v>
      </c>
      <c r="R99">
        <v>0</v>
      </c>
      <c r="S99">
        <v>0</v>
      </c>
    </row>
    <row r="100" spans="17:19">
      <c r="Q100">
        <v>0</v>
      </c>
      <c r="R100">
        <v>0</v>
      </c>
      <c r="S100">
        <v>0</v>
      </c>
    </row>
    <row r="101" spans="17:19">
      <c r="Q101">
        <v>0</v>
      </c>
      <c r="R101">
        <v>0</v>
      </c>
      <c r="S101">
        <v>0</v>
      </c>
    </row>
    <row r="102" spans="17:19">
      <c r="Q102">
        <v>0</v>
      </c>
      <c r="R102">
        <v>0</v>
      </c>
      <c r="S102">
        <v>0</v>
      </c>
    </row>
    <row r="103" spans="17:19">
      <c r="Q103">
        <v>0</v>
      </c>
      <c r="R103">
        <v>0</v>
      </c>
      <c r="S103">
        <v>0</v>
      </c>
    </row>
    <row r="104" spans="17:19">
      <c r="Q104">
        <v>0</v>
      </c>
      <c r="R104">
        <v>0</v>
      </c>
      <c r="S104">
        <v>0</v>
      </c>
    </row>
    <row r="105" spans="17:19">
      <c r="Q105">
        <v>0</v>
      </c>
      <c r="R105">
        <v>0</v>
      </c>
      <c r="S105">
        <v>0</v>
      </c>
    </row>
    <row r="106" spans="17:19">
      <c r="Q106">
        <v>0</v>
      </c>
      <c r="R106">
        <v>0</v>
      </c>
      <c r="S106">
        <v>0</v>
      </c>
    </row>
    <row r="107" spans="17:19">
      <c r="Q107">
        <v>0</v>
      </c>
      <c r="R107">
        <v>0</v>
      </c>
      <c r="S107">
        <v>0</v>
      </c>
    </row>
    <row r="108" spans="17:19">
      <c r="Q108">
        <v>0</v>
      </c>
      <c r="R108">
        <v>0</v>
      </c>
      <c r="S108">
        <v>0</v>
      </c>
    </row>
    <row r="109" spans="17:19">
      <c r="Q109">
        <v>0</v>
      </c>
      <c r="R109">
        <v>0</v>
      </c>
      <c r="S109">
        <v>0</v>
      </c>
    </row>
    <row r="110" spans="17:19">
      <c r="Q110">
        <v>0</v>
      </c>
      <c r="R110">
        <v>0</v>
      </c>
      <c r="S110">
        <v>0</v>
      </c>
    </row>
    <row r="111" spans="17:19">
      <c r="Q111">
        <v>0</v>
      </c>
      <c r="R111">
        <v>0</v>
      </c>
      <c r="S111">
        <v>0</v>
      </c>
    </row>
    <row r="112" spans="17:19">
      <c r="Q112">
        <v>0</v>
      </c>
      <c r="R112">
        <v>0</v>
      </c>
      <c r="S112">
        <v>0</v>
      </c>
    </row>
    <row r="113" spans="17:19">
      <c r="Q113">
        <v>0</v>
      </c>
      <c r="R113">
        <v>0</v>
      </c>
      <c r="S113">
        <v>0</v>
      </c>
    </row>
    <row r="114" spans="17:19">
      <c r="Q114">
        <v>0</v>
      </c>
      <c r="R114">
        <v>0</v>
      </c>
      <c r="S114">
        <v>0</v>
      </c>
    </row>
    <row r="115" spans="17:19">
      <c r="Q115">
        <v>0</v>
      </c>
      <c r="R115">
        <v>0</v>
      </c>
      <c r="S115">
        <v>0</v>
      </c>
    </row>
    <row r="116" spans="17:19">
      <c r="Q116">
        <v>0</v>
      </c>
      <c r="R116">
        <v>0</v>
      </c>
      <c r="S116">
        <v>0</v>
      </c>
    </row>
    <row r="117" spans="17:19">
      <c r="Q117">
        <v>0</v>
      </c>
      <c r="R117">
        <v>0</v>
      </c>
      <c r="S117">
        <v>0</v>
      </c>
    </row>
    <row r="118" spans="17:19">
      <c r="Q118">
        <v>0</v>
      </c>
      <c r="R118">
        <v>0</v>
      </c>
      <c r="S118">
        <v>0</v>
      </c>
    </row>
    <row r="119" spans="17:19">
      <c r="Q119">
        <v>0</v>
      </c>
      <c r="R119">
        <v>0</v>
      </c>
      <c r="S119">
        <v>0</v>
      </c>
    </row>
    <row r="120" spans="17:19">
      <c r="Q120">
        <v>0</v>
      </c>
      <c r="R120">
        <v>0</v>
      </c>
      <c r="S120">
        <v>0</v>
      </c>
    </row>
    <row r="121" spans="17:19">
      <c r="Q121">
        <v>0</v>
      </c>
      <c r="R121">
        <v>0</v>
      </c>
      <c r="S121">
        <v>0</v>
      </c>
    </row>
    <row r="122" spans="17:19">
      <c r="Q122">
        <v>0</v>
      </c>
      <c r="R122">
        <v>0</v>
      </c>
      <c r="S122">
        <v>0</v>
      </c>
    </row>
    <row r="123" spans="17:19">
      <c r="Q123">
        <v>0</v>
      </c>
      <c r="R123">
        <v>0</v>
      </c>
      <c r="S123">
        <v>0</v>
      </c>
    </row>
    <row r="124" spans="17:19">
      <c r="Q124">
        <v>0</v>
      </c>
      <c r="R124">
        <v>0</v>
      </c>
      <c r="S124">
        <v>0</v>
      </c>
    </row>
    <row r="125" spans="17:19">
      <c r="Q125">
        <v>0</v>
      </c>
      <c r="R125">
        <v>0</v>
      </c>
      <c r="S125">
        <v>0</v>
      </c>
    </row>
    <row r="126" spans="17:19">
      <c r="Q126">
        <v>0</v>
      </c>
      <c r="R126">
        <v>0</v>
      </c>
      <c r="S126">
        <v>0</v>
      </c>
    </row>
    <row r="127" spans="17:19">
      <c r="Q127">
        <v>0</v>
      </c>
      <c r="R127">
        <v>0</v>
      </c>
      <c r="S127">
        <v>0</v>
      </c>
    </row>
    <row r="128" spans="17:19">
      <c r="Q128">
        <v>0</v>
      </c>
      <c r="R128">
        <v>0</v>
      </c>
      <c r="S128">
        <v>0</v>
      </c>
    </row>
    <row r="129" spans="17:19">
      <c r="Q129">
        <v>0</v>
      </c>
      <c r="R129">
        <v>0</v>
      </c>
      <c r="S129">
        <v>0</v>
      </c>
    </row>
    <row r="130" spans="17:19">
      <c r="Q130">
        <v>0</v>
      </c>
      <c r="R130">
        <v>0</v>
      </c>
      <c r="S130">
        <v>0</v>
      </c>
    </row>
    <row r="131" spans="17:19">
      <c r="Q131">
        <v>0</v>
      </c>
      <c r="R131">
        <v>0</v>
      </c>
      <c r="S131">
        <v>0</v>
      </c>
    </row>
    <row r="132" spans="17:19">
      <c r="Q132">
        <v>0</v>
      </c>
      <c r="R132">
        <v>0</v>
      </c>
      <c r="S132">
        <v>0</v>
      </c>
    </row>
    <row r="133" spans="17:19">
      <c r="Q133">
        <v>0</v>
      </c>
      <c r="R133">
        <v>0</v>
      </c>
      <c r="S133">
        <v>0</v>
      </c>
    </row>
    <row r="134" spans="17:19">
      <c r="Q134">
        <v>0</v>
      </c>
      <c r="R134">
        <v>0</v>
      </c>
      <c r="S134">
        <v>0</v>
      </c>
    </row>
    <row r="135" spans="17:19">
      <c r="Q135">
        <v>0</v>
      </c>
      <c r="R135">
        <v>0</v>
      </c>
      <c r="S135">
        <v>0</v>
      </c>
    </row>
    <row r="136" spans="17:19">
      <c r="Q136">
        <v>0</v>
      </c>
      <c r="R136">
        <v>0</v>
      </c>
      <c r="S136">
        <v>0</v>
      </c>
    </row>
    <row r="137" spans="17:19">
      <c r="Q137">
        <v>0</v>
      </c>
      <c r="R137">
        <v>0</v>
      </c>
      <c r="S137">
        <v>0</v>
      </c>
    </row>
    <row r="138" spans="17:19">
      <c r="Q138">
        <v>0</v>
      </c>
      <c r="R138">
        <v>0</v>
      </c>
      <c r="S138">
        <v>0</v>
      </c>
    </row>
    <row r="139" spans="17:19">
      <c r="Q139">
        <v>0</v>
      </c>
      <c r="R139">
        <v>0</v>
      </c>
      <c r="S139">
        <v>0</v>
      </c>
    </row>
    <row r="140" spans="17:19">
      <c r="Q140">
        <v>0</v>
      </c>
      <c r="R140">
        <v>0</v>
      </c>
      <c r="S140">
        <v>0</v>
      </c>
    </row>
    <row r="141" spans="17:19">
      <c r="Q141">
        <v>0</v>
      </c>
      <c r="R141">
        <v>0</v>
      </c>
      <c r="S141">
        <v>0</v>
      </c>
    </row>
    <row r="142" spans="17:19">
      <c r="Q142">
        <v>0</v>
      </c>
      <c r="R142">
        <v>0</v>
      </c>
      <c r="S142">
        <v>0</v>
      </c>
    </row>
    <row r="143" spans="17:19">
      <c r="Q143">
        <v>0</v>
      </c>
      <c r="R143">
        <v>0</v>
      </c>
      <c r="S143">
        <v>0</v>
      </c>
    </row>
    <row r="144" spans="17:19">
      <c r="Q144">
        <v>0</v>
      </c>
      <c r="R144">
        <v>0</v>
      </c>
      <c r="S144">
        <v>0</v>
      </c>
    </row>
    <row r="145" spans="17:19">
      <c r="Q145">
        <v>0</v>
      </c>
      <c r="R145">
        <v>0</v>
      </c>
      <c r="S145">
        <v>0</v>
      </c>
    </row>
    <row r="146" spans="17:19">
      <c r="Q146">
        <v>0</v>
      </c>
      <c r="R146">
        <v>0</v>
      </c>
      <c r="S146">
        <v>0</v>
      </c>
    </row>
    <row r="147" spans="17:19">
      <c r="Q147">
        <v>0</v>
      </c>
      <c r="R147">
        <v>0</v>
      </c>
      <c r="S147">
        <v>0</v>
      </c>
    </row>
    <row r="148" spans="17:19">
      <c r="Q148">
        <v>0</v>
      </c>
      <c r="R148">
        <v>0</v>
      </c>
      <c r="S148">
        <v>0</v>
      </c>
    </row>
    <row r="149" spans="17:19">
      <c r="Q149">
        <v>0</v>
      </c>
      <c r="R149">
        <v>0</v>
      </c>
      <c r="S149">
        <v>0</v>
      </c>
    </row>
    <row r="150" spans="17:19">
      <c r="Q150">
        <v>0</v>
      </c>
      <c r="R150">
        <v>0</v>
      </c>
      <c r="S150">
        <v>0</v>
      </c>
    </row>
    <row r="151" spans="17:19">
      <c r="Q151">
        <v>0</v>
      </c>
      <c r="R151">
        <v>0</v>
      </c>
      <c r="S151">
        <v>0</v>
      </c>
    </row>
    <row r="152" spans="17:19">
      <c r="Q152">
        <v>0</v>
      </c>
      <c r="R152">
        <v>0</v>
      </c>
      <c r="S152">
        <v>0</v>
      </c>
    </row>
    <row r="153" spans="17:19">
      <c r="Q153">
        <v>0</v>
      </c>
      <c r="R153">
        <v>0</v>
      </c>
      <c r="S153">
        <v>0</v>
      </c>
    </row>
    <row r="154" spans="17:19">
      <c r="Q154">
        <v>0</v>
      </c>
      <c r="R154">
        <v>0</v>
      </c>
      <c r="S154">
        <v>0</v>
      </c>
    </row>
    <row r="155" spans="17:19">
      <c r="Q155">
        <v>0</v>
      </c>
      <c r="R155">
        <v>0</v>
      </c>
      <c r="S155">
        <v>0</v>
      </c>
    </row>
    <row r="156" spans="17:19">
      <c r="Q156">
        <v>0</v>
      </c>
      <c r="R156">
        <v>0</v>
      </c>
      <c r="S156">
        <v>0</v>
      </c>
    </row>
    <row r="157" spans="17:19">
      <c r="Q157">
        <v>0</v>
      </c>
      <c r="R157">
        <v>0</v>
      </c>
      <c r="S157">
        <v>0</v>
      </c>
    </row>
    <row r="158" spans="17:19">
      <c r="Q158">
        <v>0</v>
      </c>
      <c r="R158">
        <v>0</v>
      </c>
      <c r="S158">
        <v>0</v>
      </c>
    </row>
    <row r="159" spans="17:19">
      <c r="Q159">
        <v>0</v>
      </c>
      <c r="R159">
        <v>0</v>
      </c>
      <c r="S159">
        <v>0</v>
      </c>
    </row>
    <row r="160" spans="17:19">
      <c r="Q160">
        <v>0</v>
      </c>
      <c r="R160">
        <v>0</v>
      </c>
      <c r="S160">
        <v>0</v>
      </c>
    </row>
    <row r="161" spans="17:19">
      <c r="Q161">
        <v>0</v>
      </c>
      <c r="R161">
        <v>0</v>
      </c>
      <c r="S161">
        <v>0</v>
      </c>
    </row>
  </sheetData>
  <mergeCells count="4">
    <mergeCell ref="A2:F2"/>
    <mergeCell ref="A17:F17"/>
    <mergeCell ref="A18:F18"/>
    <mergeCell ref="A3:E3"/>
  </mergeCells>
  <pageMargins left="0.7" right="0.7" top="0.75" bottom="0.75" header="0.3" footer="0.3"/>
  <pageSetup paperSize="9" scale="86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1"/>
  <sheetViews>
    <sheetView zoomScaleNormal="100" workbookViewId="0">
      <selection activeCell="A30" sqref="A30:F30"/>
    </sheetView>
  </sheetViews>
  <sheetFormatPr defaultRowHeight="12.75"/>
  <cols>
    <col min="1" max="2" width="9.33203125" customWidth="1"/>
    <col min="3" max="3" width="9.83203125" customWidth="1"/>
    <col min="4" max="5" width="10.1640625" customWidth="1"/>
    <col min="6" max="6" width="82.33203125" customWidth="1"/>
    <col min="8" max="10" width="0" hidden="1" customWidth="1"/>
    <col min="14" max="14" width="9.1640625" customWidth="1"/>
    <col min="15" max="15" width="9.5" hidden="1" customWidth="1"/>
    <col min="16" max="16" width="6.83203125" customWidth="1"/>
    <col min="17" max="19" width="9.33203125" hidden="1" customWidth="1"/>
  </cols>
  <sheetData>
    <row r="1" spans="1:19" ht="57.75" customHeight="1">
      <c r="A1" s="44"/>
      <c r="B1" s="44"/>
      <c r="C1" s="44"/>
      <c r="D1" s="44"/>
      <c r="E1" s="44"/>
      <c r="F1" s="112" t="s">
        <v>146</v>
      </c>
    </row>
    <row r="2" spans="1:19" ht="56.25" customHeight="1">
      <c r="A2" s="194" t="s">
        <v>39</v>
      </c>
      <c r="B2" s="194"/>
      <c r="C2" s="194"/>
      <c r="D2" s="194"/>
      <c r="E2" s="194"/>
      <c r="F2" s="194"/>
      <c r="O2">
        <f>data!B3</f>
        <v>3.4208000000000003</v>
      </c>
    </row>
    <row r="3" spans="1:19" ht="23.25" customHeight="1">
      <c r="A3" s="258" t="s">
        <v>108</v>
      </c>
      <c r="B3" s="259"/>
      <c r="C3" s="259"/>
      <c r="D3" s="259"/>
      <c r="E3" s="259"/>
      <c r="F3" s="259"/>
    </row>
    <row r="4" spans="1:19" ht="59.65" customHeight="1">
      <c r="A4" s="11" t="s">
        <v>41</v>
      </c>
      <c r="B4" s="9" t="s">
        <v>24</v>
      </c>
      <c r="C4" s="19" t="s">
        <v>25</v>
      </c>
      <c r="D4" s="19" t="s">
        <v>26</v>
      </c>
      <c r="E4" s="19" t="s">
        <v>137</v>
      </c>
      <c r="F4" s="33"/>
    </row>
    <row r="5" spans="1:19" ht="12" customHeight="1">
      <c r="A5" s="2"/>
      <c r="B5" s="13">
        <v>5</v>
      </c>
      <c r="C5" s="115">
        <f>ROUNDUP($O$2*Q5,0)*0.6+H5</f>
        <v>713.59999999999991</v>
      </c>
      <c r="D5" s="115">
        <f t="shared" ref="D5:E5" si="0">ROUNDUP($O$2*R5,0)*0.6+I5</f>
        <v>734.4</v>
      </c>
      <c r="E5" s="115">
        <f t="shared" si="0"/>
        <v>756.8</v>
      </c>
      <c r="F5" s="33"/>
      <c r="H5">
        <v>446</v>
      </c>
      <c r="I5">
        <v>459</v>
      </c>
      <c r="J5">
        <v>473</v>
      </c>
      <c r="Q5">
        <v>130.32</v>
      </c>
      <c r="R5">
        <v>134.00700000000001</v>
      </c>
      <c r="S5">
        <v>138.01599999999999</v>
      </c>
    </row>
    <row r="6" spans="1:19" ht="12" customHeight="1">
      <c r="A6" s="38">
        <v>400</v>
      </c>
      <c r="B6" s="13">
        <v>10</v>
      </c>
      <c r="C6" s="115">
        <f t="shared" ref="C6:C28" si="1">ROUNDUP($O$2*Q6,0)*0.6+H6</f>
        <v>734.4</v>
      </c>
      <c r="D6" s="115">
        <f t="shared" ref="D6:D28" si="2">ROUNDUP($O$2*R6,0)*0.6+I6</f>
        <v>755.2</v>
      </c>
      <c r="E6" s="115">
        <f t="shared" ref="E6:E28" si="3">ROUNDUP($O$2*S6,0)*0.6+J6</f>
        <v>777.59999999999991</v>
      </c>
      <c r="F6" s="33"/>
      <c r="H6">
        <v>459</v>
      </c>
      <c r="I6">
        <v>472</v>
      </c>
      <c r="J6">
        <v>486</v>
      </c>
      <c r="Q6">
        <v>134.00700000000001</v>
      </c>
      <c r="R6">
        <v>137.90199999999999</v>
      </c>
      <c r="S6">
        <v>142.04400000000001</v>
      </c>
    </row>
    <row r="7" spans="1:19" ht="12" customHeight="1">
      <c r="A7" s="5"/>
      <c r="B7" s="13">
        <v>15</v>
      </c>
      <c r="C7" s="115">
        <f t="shared" si="1"/>
        <v>756.8</v>
      </c>
      <c r="D7" s="115">
        <f t="shared" si="2"/>
        <v>777.59999999999991</v>
      </c>
      <c r="E7" s="115">
        <f t="shared" si="3"/>
        <v>801.59999999999991</v>
      </c>
      <c r="F7" s="33"/>
      <c r="H7">
        <v>473</v>
      </c>
      <c r="I7">
        <v>486</v>
      </c>
      <c r="J7">
        <v>501</v>
      </c>
      <c r="Q7">
        <v>138.01599999999999</v>
      </c>
      <c r="R7">
        <v>142.04400000000001</v>
      </c>
      <c r="S7">
        <v>146.29999999999998</v>
      </c>
    </row>
    <row r="8" spans="1:19" ht="12" customHeight="1">
      <c r="A8" s="2"/>
      <c r="B8" s="13">
        <v>5</v>
      </c>
      <c r="C8" s="115">
        <f t="shared" si="1"/>
        <v>713.59999999999991</v>
      </c>
      <c r="D8" s="115">
        <f t="shared" si="2"/>
        <v>734.4</v>
      </c>
      <c r="E8" s="115">
        <f t="shared" si="3"/>
        <v>756.8</v>
      </c>
      <c r="F8" s="33"/>
      <c r="H8">
        <v>446</v>
      </c>
      <c r="I8">
        <v>459</v>
      </c>
      <c r="J8">
        <v>473</v>
      </c>
      <c r="Q8">
        <v>130.20699999999999</v>
      </c>
      <c r="R8">
        <v>134.00700000000001</v>
      </c>
      <c r="S8">
        <v>138.01599999999999</v>
      </c>
    </row>
    <row r="9" spans="1:19" ht="12" customHeight="1">
      <c r="A9" s="38">
        <v>500</v>
      </c>
      <c r="B9" s="13">
        <v>10</v>
      </c>
      <c r="C9" s="115">
        <f t="shared" si="1"/>
        <v>734.4</v>
      </c>
      <c r="D9" s="115">
        <f t="shared" si="2"/>
        <v>755.2</v>
      </c>
      <c r="E9" s="115">
        <f t="shared" si="3"/>
        <v>777.59999999999991</v>
      </c>
      <c r="F9" s="33"/>
      <c r="H9">
        <v>459</v>
      </c>
      <c r="I9">
        <v>472</v>
      </c>
      <c r="J9">
        <v>486</v>
      </c>
      <c r="Q9">
        <v>134.00700000000001</v>
      </c>
      <c r="R9">
        <v>137.90199999999999</v>
      </c>
      <c r="S9">
        <v>142.04400000000001</v>
      </c>
    </row>
    <row r="10" spans="1:19" ht="12" customHeight="1">
      <c r="A10" s="5"/>
      <c r="B10" s="13">
        <v>15</v>
      </c>
      <c r="C10" s="115">
        <f t="shared" si="1"/>
        <v>756.8</v>
      </c>
      <c r="D10" s="115">
        <f t="shared" si="2"/>
        <v>777.59999999999991</v>
      </c>
      <c r="E10" s="115">
        <f t="shared" si="3"/>
        <v>801.59999999999991</v>
      </c>
      <c r="F10" s="33"/>
      <c r="H10">
        <v>473</v>
      </c>
      <c r="I10">
        <v>486</v>
      </c>
      <c r="J10">
        <v>501</v>
      </c>
      <c r="Q10">
        <v>138.01599999999999</v>
      </c>
      <c r="R10">
        <v>142.04400000000001</v>
      </c>
      <c r="S10">
        <v>146.29999999999998</v>
      </c>
    </row>
    <row r="11" spans="1:19" ht="12" customHeight="1">
      <c r="A11" s="2"/>
      <c r="B11" s="13">
        <v>5</v>
      </c>
      <c r="C11" s="115">
        <f t="shared" si="1"/>
        <v>713.59999999999991</v>
      </c>
      <c r="D11" s="115">
        <f t="shared" si="2"/>
        <v>734.4</v>
      </c>
      <c r="E11" s="115">
        <f t="shared" si="3"/>
        <v>756.8</v>
      </c>
      <c r="F11" s="33"/>
      <c r="H11">
        <v>446</v>
      </c>
      <c r="I11">
        <v>459</v>
      </c>
      <c r="J11">
        <v>473</v>
      </c>
      <c r="Q11">
        <v>130.20699999999999</v>
      </c>
      <c r="R11">
        <v>134.00700000000001</v>
      </c>
      <c r="S11">
        <v>138.01599999999999</v>
      </c>
    </row>
    <row r="12" spans="1:19" ht="12" customHeight="1">
      <c r="A12" s="38">
        <v>600</v>
      </c>
      <c r="B12" s="13">
        <v>10</v>
      </c>
      <c r="C12" s="115">
        <f t="shared" si="1"/>
        <v>734.4</v>
      </c>
      <c r="D12" s="115">
        <f t="shared" si="2"/>
        <v>755.2</v>
      </c>
      <c r="E12" s="115">
        <f t="shared" si="3"/>
        <v>777.59999999999991</v>
      </c>
      <c r="F12" s="33"/>
      <c r="H12">
        <v>459</v>
      </c>
      <c r="I12">
        <v>472</v>
      </c>
      <c r="J12">
        <v>486</v>
      </c>
      <c r="Q12">
        <v>134.00700000000001</v>
      </c>
      <c r="R12">
        <v>137.90199999999999</v>
      </c>
      <c r="S12">
        <v>142.04400000000001</v>
      </c>
    </row>
    <row r="13" spans="1:19" ht="12" customHeight="1">
      <c r="A13" s="5"/>
      <c r="B13" s="13">
        <v>15</v>
      </c>
      <c r="C13" s="115">
        <f t="shared" si="1"/>
        <v>756.8</v>
      </c>
      <c r="D13" s="115">
        <f t="shared" si="2"/>
        <v>777.59999999999991</v>
      </c>
      <c r="E13" s="115">
        <f t="shared" si="3"/>
        <v>801.59999999999991</v>
      </c>
      <c r="F13" s="33"/>
      <c r="H13">
        <v>473</v>
      </c>
      <c r="I13">
        <v>486</v>
      </c>
      <c r="J13">
        <v>501</v>
      </c>
      <c r="Q13">
        <v>138.01599999999999</v>
      </c>
      <c r="R13">
        <v>142.04400000000001</v>
      </c>
      <c r="S13">
        <v>146.29999999999998</v>
      </c>
    </row>
    <row r="14" spans="1:19" ht="12" customHeight="1">
      <c r="A14" s="2"/>
      <c r="B14" s="13">
        <v>5</v>
      </c>
      <c r="C14" s="115">
        <f t="shared" si="1"/>
        <v>777.59999999999991</v>
      </c>
      <c r="D14" s="115">
        <f t="shared" si="2"/>
        <v>801.59999999999991</v>
      </c>
      <c r="E14" s="115">
        <f t="shared" si="3"/>
        <v>825.59999999999991</v>
      </c>
      <c r="F14" s="33"/>
      <c r="H14">
        <v>486</v>
      </c>
      <c r="I14">
        <v>501</v>
      </c>
      <c r="J14">
        <v>516</v>
      </c>
      <c r="Q14">
        <v>142.04400000000001</v>
      </c>
      <c r="R14">
        <v>146.18599999999998</v>
      </c>
      <c r="S14">
        <v>150.57499999999999</v>
      </c>
    </row>
    <row r="15" spans="1:19" ht="12" customHeight="1">
      <c r="A15" s="38">
        <v>700</v>
      </c>
      <c r="B15" s="13">
        <v>10</v>
      </c>
      <c r="C15" s="115">
        <f t="shared" si="1"/>
        <v>801.59999999999991</v>
      </c>
      <c r="D15" s="115">
        <f t="shared" si="2"/>
        <v>824</v>
      </c>
      <c r="E15" s="115">
        <f t="shared" si="3"/>
        <v>849.59999999999991</v>
      </c>
      <c r="F15" s="33"/>
      <c r="H15">
        <v>501</v>
      </c>
      <c r="I15">
        <v>515</v>
      </c>
      <c r="J15">
        <v>531</v>
      </c>
      <c r="Q15">
        <v>146.18599999999998</v>
      </c>
      <c r="R15">
        <v>150.44200000000001</v>
      </c>
      <c r="S15">
        <v>154.94499999999999</v>
      </c>
    </row>
    <row r="16" spans="1:19" ht="12" customHeight="1">
      <c r="A16" s="5"/>
      <c r="B16" s="13">
        <v>15</v>
      </c>
      <c r="C16" s="115">
        <f t="shared" si="1"/>
        <v>756.8</v>
      </c>
      <c r="D16" s="115">
        <f t="shared" si="2"/>
        <v>777.59999999999991</v>
      </c>
      <c r="E16" s="115">
        <f t="shared" si="3"/>
        <v>801.59999999999991</v>
      </c>
      <c r="F16" s="33"/>
      <c r="H16">
        <v>473</v>
      </c>
      <c r="I16">
        <v>486</v>
      </c>
      <c r="J16">
        <v>501</v>
      </c>
      <c r="Q16">
        <v>138.01599999999999</v>
      </c>
      <c r="R16">
        <v>142.04400000000001</v>
      </c>
      <c r="S16">
        <v>146.29999999999998</v>
      </c>
    </row>
    <row r="17" spans="1:19" ht="12" customHeight="1">
      <c r="A17" s="2"/>
      <c r="B17" s="13">
        <v>5</v>
      </c>
      <c r="C17" s="115">
        <f t="shared" si="1"/>
        <v>777.59999999999991</v>
      </c>
      <c r="D17" s="115">
        <f t="shared" si="2"/>
        <v>801.59999999999991</v>
      </c>
      <c r="E17" s="115">
        <f t="shared" si="3"/>
        <v>825.59999999999991</v>
      </c>
      <c r="F17" s="33"/>
      <c r="H17">
        <v>486</v>
      </c>
      <c r="I17">
        <v>501</v>
      </c>
      <c r="J17">
        <v>516</v>
      </c>
      <c r="Q17">
        <v>142.04400000000001</v>
      </c>
      <c r="R17">
        <v>146.18599999999998</v>
      </c>
      <c r="S17">
        <v>150.57499999999999</v>
      </c>
    </row>
    <row r="18" spans="1:19" ht="12" customHeight="1">
      <c r="A18" s="38">
        <v>800</v>
      </c>
      <c r="B18" s="13">
        <v>10</v>
      </c>
      <c r="C18" s="115">
        <f t="shared" si="1"/>
        <v>801.59999999999991</v>
      </c>
      <c r="D18" s="115">
        <f t="shared" si="2"/>
        <v>824</v>
      </c>
      <c r="E18" s="115">
        <f t="shared" si="3"/>
        <v>849.59999999999991</v>
      </c>
      <c r="F18" s="33"/>
      <c r="H18">
        <v>501</v>
      </c>
      <c r="I18">
        <v>515</v>
      </c>
      <c r="J18">
        <v>531</v>
      </c>
      <c r="Q18">
        <v>146.18599999999998</v>
      </c>
      <c r="R18">
        <v>150.44200000000001</v>
      </c>
      <c r="S18">
        <v>154.94499999999999</v>
      </c>
    </row>
    <row r="19" spans="1:19" ht="12" customHeight="1">
      <c r="A19" s="5"/>
      <c r="B19" s="13">
        <v>15</v>
      </c>
      <c r="C19" s="115">
        <f t="shared" si="1"/>
        <v>756.8</v>
      </c>
      <c r="D19" s="115">
        <f t="shared" si="2"/>
        <v>777.59999999999991</v>
      </c>
      <c r="E19" s="115">
        <f t="shared" si="3"/>
        <v>801.59999999999991</v>
      </c>
      <c r="F19" s="33"/>
      <c r="H19">
        <v>473</v>
      </c>
      <c r="I19">
        <v>486</v>
      </c>
      <c r="J19">
        <v>501</v>
      </c>
      <c r="Q19">
        <v>138.01599999999999</v>
      </c>
      <c r="R19">
        <v>142.04400000000001</v>
      </c>
      <c r="S19">
        <v>146.29999999999998</v>
      </c>
    </row>
    <row r="20" spans="1:19" ht="12" customHeight="1">
      <c r="A20" s="2"/>
      <c r="B20" s="13">
        <v>5</v>
      </c>
      <c r="C20" s="115">
        <f t="shared" si="1"/>
        <v>777.59999999999991</v>
      </c>
      <c r="D20" s="115">
        <f t="shared" si="2"/>
        <v>801.59999999999991</v>
      </c>
      <c r="E20" s="115">
        <f t="shared" si="3"/>
        <v>825.59999999999991</v>
      </c>
      <c r="F20" s="33"/>
      <c r="H20">
        <v>486</v>
      </c>
      <c r="I20">
        <v>501</v>
      </c>
      <c r="J20">
        <v>516</v>
      </c>
      <c r="Q20">
        <v>142.04400000000001</v>
      </c>
      <c r="R20">
        <v>146.18599999999998</v>
      </c>
      <c r="S20">
        <v>150.57499999999999</v>
      </c>
    </row>
    <row r="21" spans="1:19" ht="12" customHeight="1">
      <c r="A21" s="38">
        <v>1000</v>
      </c>
      <c r="B21" s="13">
        <v>10</v>
      </c>
      <c r="C21" s="115">
        <f t="shared" si="1"/>
        <v>801.59999999999991</v>
      </c>
      <c r="D21" s="115">
        <f t="shared" si="2"/>
        <v>824</v>
      </c>
      <c r="E21" s="115">
        <f t="shared" si="3"/>
        <v>849.59999999999991</v>
      </c>
      <c r="F21" s="33"/>
      <c r="H21">
        <v>501</v>
      </c>
      <c r="I21">
        <v>515</v>
      </c>
      <c r="J21">
        <v>531</v>
      </c>
      <c r="Q21">
        <v>146.18599999999998</v>
      </c>
      <c r="R21">
        <v>150.44200000000001</v>
      </c>
      <c r="S21">
        <v>154.94499999999999</v>
      </c>
    </row>
    <row r="22" spans="1:19" ht="12" customHeight="1">
      <c r="A22" s="5"/>
      <c r="B22" s="13">
        <v>15</v>
      </c>
      <c r="C22" s="115">
        <f t="shared" si="1"/>
        <v>825.59999999999991</v>
      </c>
      <c r="D22" s="115">
        <f t="shared" si="2"/>
        <v>849.59999999999991</v>
      </c>
      <c r="E22" s="115">
        <f t="shared" si="3"/>
        <v>873.59999999999991</v>
      </c>
      <c r="F22" s="33"/>
      <c r="H22">
        <v>516</v>
      </c>
      <c r="I22">
        <v>531</v>
      </c>
      <c r="J22">
        <v>546</v>
      </c>
      <c r="Q22">
        <v>150.57499999999999</v>
      </c>
      <c r="R22">
        <v>154.94499999999999</v>
      </c>
      <c r="S22">
        <v>159.6</v>
      </c>
    </row>
    <row r="23" spans="1:19" ht="12" customHeight="1">
      <c r="A23" s="2"/>
      <c r="B23" s="13">
        <v>5</v>
      </c>
      <c r="C23" s="115">
        <f t="shared" si="1"/>
        <v>777.59999999999991</v>
      </c>
      <c r="D23" s="115">
        <f t="shared" si="2"/>
        <v>801.59999999999991</v>
      </c>
      <c r="E23" s="115">
        <f t="shared" si="3"/>
        <v>825.59999999999991</v>
      </c>
      <c r="F23" s="33"/>
      <c r="H23">
        <v>486</v>
      </c>
      <c r="I23">
        <v>501</v>
      </c>
      <c r="J23">
        <v>516</v>
      </c>
      <c r="Q23">
        <v>142.04400000000001</v>
      </c>
      <c r="R23">
        <v>146.18599999999998</v>
      </c>
      <c r="S23">
        <v>150.57499999999999</v>
      </c>
    </row>
    <row r="24" spans="1:19" ht="12" customHeight="1">
      <c r="A24" s="38">
        <v>1200</v>
      </c>
      <c r="B24" s="13">
        <v>10</v>
      </c>
      <c r="C24" s="115">
        <f t="shared" si="1"/>
        <v>801.59999999999991</v>
      </c>
      <c r="D24" s="115">
        <f t="shared" si="2"/>
        <v>824</v>
      </c>
      <c r="E24" s="115">
        <f t="shared" si="3"/>
        <v>849.59999999999991</v>
      </c>
      <c r="F24" s="33"/>
      <c r="H24">
        <v>501</v>
      </c>
      <c r="I24">
        <v>515</v>
      </c>
      <c r="J24">
        <v>531</v>
      </c>
      <c r="Q24">
        <v>146.18599999999998</v>
      </c>
      <c r="R24">
        <v>150.44200000000001</v>
      </c>
      <c r="S24">
        <v>154.94499999999999</v>
      </c>
    </row>
    <row r="25" spans="1:19" ht="12" customHeight="1">
      <c r="A25" s="5"/>
      <c r="B25" s="13">
        <v>15</v>
      </c>
      <c r="C25" s="115">
        <f t="shared" si="1"/>
        <v>825.59999999999991</v>
      </c>
      <c r="D25" s="115">
        <f t="shared" si="2"/>
        <v>849.59999999999991</v>
      </c>
      <c r="E25" s="115">
        <f t="shared" si="3"/>
        <v>873.59999999999991</v>
      </c>
      <c r="F25" s="33"/>
      <c r="H25">
        <v>516</v>
      </c>
      <c r="I25">
        <v>531</v>
      </c>
      <c r="J25">
        <v>546</v>
      </c>
      <c r="Q25">
        <v>150.57499999999999</v>
      </c>
      <c r="R25">
        <v>154.94499999999999</v>
      </c>
      <c r="S25">
        <v>159.6</v>
      </c>
    </row>
    <row r="26" spans="1:19" ht="12" customHeight="1">
      <c r="A26" s="2"/>
      <c r="B26" s="13">
        <v>5</v>
      </c>
      <c r="C26" s="115">
        <f t="shared" si="1"/>
        <v>777.59999999999991</v>
      </c>
      <c r="D26" s="115">
        <f t="shared" si="2"/>
        <v>801.59999999999991</v>
      </c>
      <c r="E26" s="115">
        <f t="shared" si="3"/>
        <v>825.59999999999991</v>
      </c>
      <c r="F26" s="33"/>
      <c r="H26">
        <v>486</v>
      </c>
      <c r="I26">
        <v>501</v>
      </c>
      <c r="J26">
        <v>516</v>
      </c>
      <c r="Q26">
        <v>142.04400000000001</v>
      </c>
      <c r="R26">
        <v>146.18599999999998</v>
      </c>
      <c r="S26">
        <v>150.57499999999999</v>
      </c>
    </row>
    <row r="27" spans="1:19" ht="12" customHeight="1">
      <c r="A27" s="38">
        <v>1250</v>
      </c>
      <c r="B27" s="13">
        <v>10</v>
      </c>
      <c r="C27" s="115">
        <f t="shared" si="1"/>
        <v>801.59999999999991</v>
      </c>
      <c r="D27" s="115">
        <f t="shared" si="2"/>
        <v>824</v>
      </c>
      <c r="E27" s="115">
        <f t="shared" si="3"/>
        <v>849.59999999999991</v>
      </c>
      <c r="F27" s="33"/>
      <c r="H27">
        <v>501</v>
      </c>
      <c r="I27">
        <v>515</v>
      </c>
      <c r="J27">
        <v>531</v>
      </c>
      <c r="Q27">
        <v>146.18599999999998</v>
      </c>
      <c r="R27">
        <v>150.44200000000001</v>
      </c>
      <c r="S27">
        <v>154.94499999999999</v>
      </c>
    </row>
    <row r="28" spans="1:19" ht="12" customHeight="1">
      <c r="A28" s="5"/>
      <c r="B28" s="13">
        <v>15</v>
      </c>
      <c r="C28" s="115">
        <f t="shared" si="1"/>
        <v>825.59999999999991</v>
      </c>
      <c r="D28" s="115">
        <f t="shared" si="2"/>
        <v>849.59999999999991</v>
      </c>
      <c r="E28" s="115">
        <f t="shared" si="3"/>
        <v>873.59999999999991</v>
      </c>
      <c r="F28" s="33"/>
      <c r="H28">
        <v>516</v>
      </c>
      <c r="I28">
        <v>531</v>
      </c>
      <c r="J28">
        <v>546</v>
      </c>
      <c r="Q28">
        <v>150.57499999999999</v>
      </c>
      <c r="R28">
        <v>154.94499999999999</v>
      </c>
      <c r="S28">
        <v>159.6</v>
      </c>
    </row>
    <row r="29" spans="1:19" ht="27" customHeight="1">
      <c r="A29" s="167" t="s">
        <v>29</v>
      </c>
      <c r="B29" s="167"/>
      <c r="C29" s="167"/>
      <c r="D29" s="167"/>
      <c r="E29" s="167"/>
      <c r="F29" s="167"/>
      <c r="Q29">
        <v>0</v>
      </c>
      <c r="R29">
        <v>0</v>
      </c>
      <c r="S29">
        <v>0</v>
      </c>
    </row>
    <row r="30" spans="1:19" ht="12.75" customHeight="1">
      <c r="A30" s="169" t="s">
        <v>109</v>
      </c>
      <c r="B30" s="169"/>
      <c r="C30" s="169"/>
      <c r="D30" s="169"/>
      <c r="E30" s="169"/>
      <c r="F30" s="169"/>
      <c r="Q30">
        <v>0</v>
      </c>
      <c r="R30">
        <v>0</v>
      </c>
      <c r="S30">
        <v>0</v>
      </c>
    </row>
    <row r="31" spans="1:19" ht="67.900000000000006" customHeight="1">
      <c r="Q31">
        <v>0</v>
      </c>
      <c r="R31">
        <v>0</v>
      </c>
      <c r="S31">
        <v>0</v>
      </c>
    </row>
    <row r="32" spans="1:19">
      <c r="Q32">
        <v>0</v>
      </c>
      <c r="R32">
        <v>0</v>
      </c>
      <c r="S32">
        <v>0</v>
      </c>
    </row>
    <row r="33" spans="17:19">
      <c r="Q33">
        <v>0</v>
      </c>
      <c r="R33">
        <v>0</v>
      </c>
      <c r="S33">
        <v>0</v>
      </c>
    </row>
    <row r="34" spans="17:19">
      <c r="Q34">
        <v>0</v>
      </c>
      <c r="R34">
        <v>0</v>
      </c>
      <c r="S34">
        <v>0</v>
      </c>
    </row>
    <row r="35" spans="17:19">
      <c r="Q35">
        <v>0</v>
      </c>
      <c r="R35">
        <v>0</v>
      </c>
      <c r="S35">
        <v>0</v>
      </c>
    </row>
    <row r="36" spans="17:19">
      <c r="Q36">
        <v>0</v>
      </c>
      <c r="R36">
        <v>0</v>
      </c>
      <c r="S36">
        <v>0</v>
      </c>
    </row>
    <row r="37" spans="17:19">
      <c r="Q37">
        <v>0</v>
      </c>
      <c r="R37">
        <v>0</v>
      </c>
      <c r="S37">
        <v>0</v>
      </c>
    </row>
    <row r="38" spans="17:19">
      <c r="Q38">
        <v>0</v>
      </c>
      <c r="R38">
        <v>0</v>
      </c>
      <c r="S38">
        <v>0</v>
      </c>
    </row>
    <row r="39" spans="17:19">
      <c r="Q39">
        <v>0</v>
      </c>
      <c r="R39">
        <v>0</v>
      </c>
      <c r="S39">
        <v>0</v>
      </c>
    </row>
    <row r="40" spans="17:19">
      <c r="Q40">
        <v>0</v>
      </c>
      <c r="R40">
        <v>0</v>
      </c>
      <c r="S40">
        <v>0</v>
      </c>
    </row>
    <row r="41" spans="17:19">
      <c r="Q41">
        <v>0</v>
      </c>
      <c r="R41">
        <v>0</v>
      </c>
      <c r="S41">
        <v>0</v>
      </c>
    </row>
    <row r="42" spans="17:19">
      <c r="Q42">
        <v>0</v>
      </c>
      <c r="R42">
        <v>0</v>
      </c>
      <c r="S42">
        <v>0</v>
      </c>
    </row>
    <row r="43" spans="17:19">
      <c r="Q43">
        <v>0</v>
      </c>
      <c r="R43">
        <v>0</v>
      </c>
      <c r="S43">
        <v>0</v>
      </c>
    </row>
    <row r="44" spans="17:19">
      <c r="Q44">
        <v>0</v>
      </c>
      <c r="R44">
        <v>0</v>
      </c>
      <c r="S44">
        <v>0</v>
      </c>
    </row>
    <row r="45" spans="17:19">
      <c r="Q45">
        <v>0</v>
      </c>
      <c r="R45">
        <v>0</v>
      </c>
      <c r="S45">
        <v>0</v>
      </c>
    </row>
    <row r="46" spans="17:19">
      <c r="Q46">
        <v>0</v>
      </c>
      <c r="R46">
        <v>0</v>
      </c>
      <c r="S46">
        <v>0</v>
      </c>
    </row>
    <row r="47" spans="17:19">
      <c r="Q47">
        <v>0</v>
      </c>
      <c r="R47">
        <v>0</v>
      </c>
      <c r="S47">
        <v>0</v>
      </c>
    </row>
    <row r="48" spans="17:19">
      <c r="Q48">
        <v>0</v>
      </c>
      <c r="R48">
        <v>0</v>
      </c>
      <c r="S48">
        <v>0</v>
      </c>
    </row>
    <row r="49" spans="17:19">
      <c r="Q49">
        <v>0</v>
      </c>
      <c r="R49">
        <v>0</v>
      </c>
      <c r="S49">
        <v>0</v>
      </c>
    </row>
    <row r="50" spans="17:19">
      <c r="Q50">
        <v>0</v>
      </c>
      <c r="R50">
        <v>0</v>
      </c>
      <c r="S50">
        <v>0</v>
      </c>
    </row>
    <row r="51" spans="17:19">
      <c r="Q51">
        <v>0</v>
      </c>
      <c r="R51">
        <v>0</v>
      </c>
      <c r="S51">
        <v>0</v>
      </c>
    </row>
    <row r="52" spans="17:19">
      <c r="Q52">
        <v>0</v>
      </c>
      <c r="R52">
        <v>0</v>
      </c>
      <c r="S52">
        <v>0</v>
      </c>
    </row>
    <row r="53" spans="17:19">
      <c r="Q53">
        <v>0</v>
      </c>
      <c r="R53">
        <v>0</v>
      </c>
      <c r="S53">
        <v>0</v>
      </c>
    </row>
    <row r="54" spans="17:19">
      <c r="Q54">
        <v>0</v>
      </c>
      <c r="R54">
        <v>0</v>
      </c>
      <c r="S54">
        <v>0</v>
      </c>
    </row>
    <row r="55" spans="17:19">
      <c r="Q55">
        <v>0</v>
      </c>
      <c r="R55">
        <v>0</v>
      </c>
      <c r="S55">
        <v>0</v>
      </c>
    </row>
    <row r="56" spans="17:19">
      <c r="Q56">
        <v>0</v>
      </c>
      <c r="R56">
        <v>0</v>
      </c>
      <c r="S56">
        <v>0</v>
      </c>
    </row>
    <row r="57" spans="17:19">
      <c r="Q57">
        <v>0</v>
      </c>
      <c r="R57">
        <v>0</v>
      </c>
      <c r="S57">
        <v>0</v>
      </c>
    </row>
    <row r="58" spans="17:19">
      <c r="Q58">
        <v>0</v>
      </c>
      <c r="R58">
        <v>0</v>
      </c>
      <c r="S58">
        <v>0</v>
      </c>
    </row>
    <row r="59" spans="17:19">
      <c r="Q59">
        <v>0</v>
      </c>
      <c r="R59">
        <v>0</v>
      </c>
      <c r="S59">
        <v>0</v>
      </c>
    </row>
    <row r="60" spans="17:19">
      <c r="Q60">
        <v>0</v>
      </c>
      <c r="R60">
        <v>0</v>
      </c>
      <c r="S60">
        <v>0</v>
      </c>
    </row>
    <row r="61" spans="17:19">
      <c r="Q61">
        <v>0</v>
      </c>
      <c r="R61">
        <v>0</v>
      </c>
      <c r="S61">
        <v>0</v>
      </c>
    </row>
    <row r="62" spans="17:19">
      <c r="Q62">
        <v>0</v>
      </c>
      <c r="R62">
        <v>0</v>
      </c>
      <c r="S62">
        <v>0</v>
      </c>
    </row>
    <row r="63" spans="17:19">
      <c r="Q63">
        <v>0</v>
      </c>
      <c r="R63">
        <v>0</v>
      </c>
      <c r="S63">
        <v>0</v>
      </c>
    </row>
    <row r="64" spans="17:19">
      <c r="Q64">
        <v>0</v>
      </c>
      <c r="R64">
        <v>0</v>
      </c>
      <c r="S64">
        <v>0</v>
      </c>
    </row>
    <row r="65" spans="17:19">
      <c r="Q65">
        <v>0</v>
      </c>
      <c r="R65">
        <v>0</v>
      </c>
      <c r="S65">
        <v>0</v>
      </c>
    </row>
    <row r="66" spans="17:19">
      <c r="Q66">
        <v>0</v>
      </c>
      <c r="R66">
        <v>0</v>
      </c>
      <c r="S66">
        <v>0</v>
      </c>
    </row>
    <row r="67" spans="17:19">
      <c r="Q67">
        <v>0</v>
      </c>
      <c r="R67">
        <v>0</v>
      </c>
      <c r="S67">
        <v>0</v>
      </c>
    </row>
    <row r="68" spans="17:19">
      <c r="Q68">
        <v>0</v>
      </c>
      <c r="R68">
        <v>0</v>
      </c>
      <c r="S68">
        <v>0</v>
      </c>
    </row>
    <row r="69" spans="17:19">
      <c r="Q69">
        <v>0</v>
      </c>
      <c r="R69">
        <v>0</v>
      </c>
      <c r="S69">
        <v>0</v>
      </c>
    </row>
    <row r="70" spans="17:19">
      <c r="Q70">
        <v>0</v>
      </c>
      <c r="R70">
        <v>0</v>
      </c>
      <c r="S70">
        <v>0</v>
      </c>
    </row>
    <row r="71" spans="17:19">
      <c r="Q71">
        <v>0</v>
      </c>
      <c r="R71">
        <v>0</v>
      </c>
      <c r="S71">
        <v>0</v>
      </c>
    </row>
    <row r="72" spans="17:19">
      <c r="Q72">
        <v>0</v>
      </c>
      <c r="R72">
        <v>0</v>
      </c>
      <c r="S72">
        <v>0</v>
      </c>
    </row>
    <row r="73" spans="17:19">
      <c r="Q73">
        <v>0</v>
      </c>
      <c r="R73">
        <v>0</v>
      </c>
      <c r="S73">
        <v>0</v>
      </c>
    </row>
    <row r="74" spans="17:19">
      <c r="Q74">
        <v>0</v>
      </c>
      <c r="R74">
        <v>0</v>
      </c>
      <c r="S74">
        <v>0</v>
      </c>
    </row>
    <row r="75" spans="17:19">
      <c r="Q75">
        <v>0</v>
      </c>
      <c r="R75">
        <v>0</v>
      </c>
      <c r="S75">
        <v>0</v>
      </c>
    </row>
    <row r="76" spans="17:19">
      <c r="Q76">
        <v>0</v>
      </c>
      <c r="R76">
        <v>0</v>
      </c>
      <c r="S76">
        <v>0</v>
      </c>
    </row>
    <row r="77" spans="17:19">
      <c r="Q77">
        <v>0</v>
      </c>
      <c r="R77">
        <v>0</v>
      </c>
      <c r="S77">
        <v>0</v>
      </c>
    </row>
    <row r="78" spans="17:19">
      <c r="Q78">
        <v>0</v>
      </c>
      <c r="R78">
        <v>0</v>
      </c>
      <c r="S78">
        <v>0</v>
      </c>
    </row>
    <row r="79" spans="17:19">
      <c r="Q79">
        <v>0</v>
      </c>
      <c r="R79">
        <v>0</v>
      </c>
      <c r="S79">
        <v>0</v>
      </c>
    </row>
    <row r="80" spans="17:19">
      <c r="Q80">
        <v>0</v>
      </c>
      <c r="R80">
        <v>0</v>
      </c>
      <c r="S80">
        <v>0</v>
      </c>
    </row>
    <row r="81" spans="17:19">
      <c r="Q81">
        <v>0</v>
      </c>
      <c r="R81">
        <v>0</v>
      </c>
      <c r="S81">
        <v>0</v>
      </c>
    </row>
    <row r="82" spans="17:19">
      <c r="Q82">
        <v>0</v>
      </c>
      <c r="R82">
        <v>0</v>
      </c>
      <c r="S82">
        <v>0</v>
      </c>
    </row>
    <row r="83" spans="17:19">
      <c r="Q83">
        <v>0</v>
      </c>
      <c r="R83">
        <v>0</v>
      </c>
      <c r="S83">
        <v>0</v>
      </c>
    </row>
    <row r="84" spans="17:19">
      <c r="Q84">
        <v>0</v>
      </c>
      <c r="R84">
        <v>0</v>
      </c>
      <c r="S84">
        <v>0</v>
      </c>
    </row>
    <row r="85" spans="17:19">
      <c r="Q85">
        <v>0</v>
      </c>
      <c r="R85">
        <v>0</v>
      </c>
      <c r="S85">
        <v>0</v>
      </c>
    </row>
    <row r="86" spans="17:19">
      <c r="Q86">
        <v>0</v>
      </c>
      <c r="R86">
        <v>0</v>
      </c>
      <c r="S86">
        <v>0</v>
      </c>
    </row>
    <row r="87" spans="17:19">
      <c r="Q87">
        <v>0</v>
      </c>
      <c r="R87">
        <v>0</v>
      </c>
      <c r="S87">
        <v>0</v>
      </c>
    </row>
    <row r="88" spans="17:19">
      <c r="Q88">
        <v>0</v>
      </c>
      <c r="R88">
        <v>0</v>
      </c>
      <c r="S88">
        <v>0</v>
      </c>
    </row>
    <row r="89" spans="17:19">
      <c r="Q89">
        <v>0</v>
      </c>
      <c r="R89">
        <v>0</v>
      </c>
      <c r="S89">
        <v>0</v>
      </c>
    </row>
    <row r="90" spans="17:19">
      <c r="Q90">
        <v>0</v>
      </c>
      <c r="R90">
        <v>0</v>
      </c>
      <c r="S90">
        <v>0</v>
      </c>
    </row>
    <row r="91" spans="17:19">
      <c r="Q91">
        <v>0</v>
      </c>
      <c r="R91">
        <v>0</v>
      </c>
      <c r="S91">
        <v>0</v>
      </c>
    </row>
    <row r="92" spans="17:19">
      <c r="Q92">
        <v>0</v>
      </c>
      <c r="R92">
        <v>0</v>
      </c>
      <c r="S92">
        <v>0</v>
      </c>
    </row>
    <row r="93" spans="17:19">
      <c r="Q93">
        <v>0</v>
      </c>
      <c r="R93">
        <v>0</v>
      </c>
      <c r="S93">
        <v>0</v>
      </c>
    </row>
    <row r="94" spans="17:19">
      <c r="Q94">
        <v>0</v>
      </c>
      <c r="R94">
        <v>0</v>
      </c>
      <c r="S94">
        <v>0</v>
      </c>
    </row>
    <row r="95" spans="17:19">
      <c r="Q95">
        <v>0</v>
      </c>
      <c r="R95">
        <v>0</v>
      </c>
      <c r="S95">
        <v>0</v>
      </c>
    </row>
    <row r="96" spans="17:19">
      <c r="Q96">
        <v>0</v>
      </c>
      <c r="R96">
        <v>0</v>
      </c>
      <c r="S96">
        <v>0</v>
      </c>
    </row>
    <row r="97" spans="17:19">
      <c r="Q97">
        <v>0</v>
      </c>
      <c r="R97">
        <v>0</v>
      </c>
      <c r="S97">
        <v>0</v>
      </c>
    </row>
    <row r="98" spans="17:19">
      <c r="Q98">
        <v>0</v>
      </c>
      <c r="R98">
        <v>0</v>
      </c>
      <c r="S98">
        <v>0</v>
      </c>
    </row>
    <row r="99" spans="17:19">
      <c r="Q99">
        <v>0</v>
      </c>
      <c r="R99">
        <v>0</v>
      </c>
      <c r="S99">
        <v>0</v>
      </c>
    </row>
    <row r="100" spans="17:19">
      <c r="Q100">
        <v>0</v>
      </c>
      <c r="R100">
        <v>0</v>
      </c>
      <c r="S100">
        <v>0</v>
      </c>
    </row>
    <row r="101" spans="17:19">
      <c r="Q101">
        <v>0</v>
      </c>
      <c r="R101">
        <v>0</v>
      </c>
      <c r="S101">
        <v>0</v>
      </c>
    </row>
    <row r="102" spans="17:19">
      <c r="Q102">
        <v>0</v>
      </c>
      <c r="R102">
        <v>0</v>
      </c>
      <c r="S102">
        <v>0</v>
      </c>
    </row>
    <row r="103" spans="17:19">
      <c r="Q103">
        <v>0</v>
      </c>
      <c r="R103">
        <v>0</v>
      </c>
      <c r="S103">
        <v>0</v>
      </c>
    </row>
    <row r="104" spans="17:19">
      <c r="Q104">
        <v>0</v>
      </c>
      <c r="R104">
        <v>0</v>
      </c>
      <c r="S104">
        <v>0</v>
      </c>
    </row>
    <row r="105" spans="17:19">
      <c r="Q105">
        <v>0</v>
      </c>
      <c r="R105">
        <v>0</v>
      </c>
      <c r="S105">
        <v>0</v>
      </c>
    </row>
    <row r="106" spans="17:19">
      <c r="Q106">
        <v>0</v>
      </c>
      <c r="R106">
        <v>0</v>
      </c>
      <c r="S106">
        <v>0</v>
      </c>
    </row>
    <row r="107" spans="17:19">
      <c r="Q107">
        <v>0</v>
      </c>
      <c r="R107">
        <v>0</v>
      </c>
      <c r="S107">
        <v>0</v>
      </c>
    </row>
    <row r="108" spans="17:19">
      <c r="Q108">
        <v>0</v>
      </c>
      <c r="R108">
        <v>0</v>
      </c>
      <c r="S108">
        <v>0</v>
      </c>
    </row>
    <row r="109" spans="17:19">
      <c r="Q109">
        <v>0</v>
      </c>
      <c r="R109">
        <v>0</v>
      </c>
      <c r="S109">
        <v>0</v>
      </c>
    </row>
    <row r="110" spans="17:19">
      <c r="Q110">
        <v>0</v>
      </c>
      <c r="R110">
        <v>0</v>
      </c>
      <c r="S110">
        <v>0</v>
      </c>
    </row>
    <row r="111" spans="17:19">
      <c r="Q111">
        <v>0</v>
      </c>
      <c r="R111">
        <v>0</v>
      </c>
      <c r="S111">
        <v>0</v>
      </c>
    </row>
    <row r="112" spans="17:19">
      <c r="Q112">
        <v>0</v>
      </c>
      <c r="R112">
        <v>0</v>
      </c>
      <c r="S112">
        <v>0</v>
      </c>
    </row>
    <row r="113" spans="17:19">
      <c r="Q113">
        <v>0</v>
      </c>
      <c r="R113">
        <v>0</v>
      </c>
      <c r="S113">
        <v>0</v>
      </c>
    </row>
    <row r="114" spans="17:19">
      <c r="Q114">
        <v>0</v>
      </c>
      <c r="R114">
        <v>0</v>
      </c>
      <c r="S114">
        <v>0</v>
      </c>
    </row>
    <row r="115" spans="17:19">
      <c r="Q115">
        <v>0</v>
      </c>
      <c r="R115">
        <v>0</v>
      </c>
      <c r="S115">
        <v>0</v>
      </c>
    </row>
    <row r="116" spans="17:19">
      <c r="Q116">
        <v>0</v>
      </c>
      <c r="R116">
        <v>0</v>
      </c>
      <c r="S116">
        <v>0</v>
      </c>
    </row>
    <row r="117" spans="17:19">
      <c r="Q117">
        <v>0</v>
      </c>
      <c r="R117">
        <v>0</v>
      </c>
      <c r="S117">
        <v>0</v>
      </c>
    </row>
    <row r="118" spans="17:19">
      <c r="Q118">
        <v>0</v>
      </c>
      <c r="R118">
        <v>0</v>
      </c>
      <c r="S118">
        <v>0</v>
      </c>
    </row>
    <row r="119" spans="17:19">
      <c r="Q119">
        <v>0</v>
      </c>
      <c r="R119">
        <v>0</v>
      </c>
      <c r="S119">
        <v>0</v>
      </c>
    </row>
    <row r="120" spans="17:19">
      <c r="Q120">
        <v>0</v>
      </c>
      <c r="R120">
        <v>0</v>
      </c>
      <c r="S120">
        <v>0</v>
      </c>
    </row>
    <row r="121" spans="17:19">
      <c r="Q121">
        <v>0</v>
      </c>
      <c r="R121">
        <v>0</v>
      </c>
      <c r="S121">
        <v>0</v>
      </c>
    </row>
    <row r="122" spans="17:19">
      <c r="Q122">
        <v>0</v>
      </c>
      <c r="R122">
        <v>0</v>
      </c>
      <c r="S122">
        <v>0</v>
      </c>
    </row>
    <row r="123" spans="17:19">
      <c r="Q123">
        <v>0</v>
      </c>
      <c r="R123">
        <v>0</v>
      </c>
      <c r="S123">
        <v>0</v>
      </c>
    </row>
    <row r="124" spans="17:19">
      <c r="Q124">
        <v>0</v>
      </c>
      <c r="R124">
        <v>0</v>
      </c>
      <c r="S124">
        <v>0</v>
      </c>
    </row>
    <row r="125" spans="17:19">
      <c r="Q125">
        <v>0</v>
      </c>
      <c r="R125">
        <v>0</v>
      </c>
      <c r="S125">
        <v>0</v>
      </c>
    </row>
    <row r="126" spans="17:19">
      <c r="Q126">
        <v>0</v>
      </c>
      <c r="R126">
        <v>0</v>
      </c>
      <c r="S126">
        <v>0</v>
      </c>
    </row>
    <row r="127" spans="17:19">
      <c r="Q127">
        <v>0</v>
      </c>
      <c r="R127">
        <v>0</v>
      </c>
      <c r="S127">
        <v>0</v>
      </c>
    </row>
    <row r="128" spans="17:19">
      <c r="Q128">
        <v>0</v>
      </c>
      <c r="R128">
        <v>0</v>
      </c>
      <c r="S128">
        <v>0</v>
      </c>
    </row>
    <row r="129" spans="17:19">
      <c r="Q129">
        <v>0</v>
      </c>
      <c r="R129">
        <v>0</v>
      </c>
      <c r="S129">
        <v>0</v>
      </c>
    </row>
    <row r="130" spans="17:19">
      <c r="Q130">
        <v>0</v>
      </c>
      <c r="R130">
        <v>0</v>
      </c>
      <c r="S130">
        <v>0</v>
      </c>
    </row>
    <row r="131" spans="17:19">
      <c r="Q131">
        <v>0</v>
      </c>
      <c r="R131">
        <v>0</v>
      </c>
      <c r="S131">
        <v>0</v>
      </c>
    </row>
    <row r="132" spans="17:19">
      <c r="Q132">
        <v>0</v>
      </c>
      <c r="R132">
        <v>0</v>
      </c>
      <c r="S132">
        <v>0</v>
      </c>
    </row>
    <row r="133" spans="17:19">
      <c r="Q133">
        <v>0</v>
      </c>
      <c r="R133">
        <v>0</v>
      </c>
      <c r="S133">
        <v>0</v>
      </c>
    </row>
    <row r="134" spans="17:19">
      <c r="Q134">
        <v>0</v>
      </c>
      <c r="R134">
        <v>0</v>
      </c>
      <c r="S134">
        <v>0</v>
      </c>
    </row>
    <row r="135" spans="17:19">
      <c r="Q135">
        <v>0</v>
      </c>
      <c r="R135">
        <v>0</v>
      </c>
      <c r="S135">
        <v>0</v>
      </c>
    </row>
    <row r="136" spans="17:19">
      <c r="Q136">
        <v>0</v>
      </c>
      <c r="R136">
        <v>0</v>
      </c>
      <c r="S136">
        <v>0</v>
      </c>
    </row>
    <row r="137" spans="17:19">
      <c r="Q137">
        <v>0</v>
      </c>
      <c r="R137">
        <v>0</v>
      </c>
      <c r="S137">
        <v>0</v>
      </c>
    </row>
    <row r="138" spans="17:19">
      <c r="Q138">
        <v>0</v>
      </c>
      <c r="R138">
        <v>0</v>
      </c>
      <c r="S138">
        <v>0</v>
      </c>
    </row>
    <row r="139" spans="17:19">
      <c r="Q139">
        <v>0</v>
      </c>
      <c r="R139">
        <v>0</v>
      </c>
      <c r="S139">
        <v>0</v>
      </c>
    </row>
    <row r="140" spans="17:19">
      <c r="Q140">
        <v>0</v>
      </c>
      <c r="R140">
        <v>0</v>
      </c>
      <c r="S140">
        <v>0</v>
      </c>
    </row>
    <row r="141" spans="17:19">
      <c r="Q141">
        <v>0</v>
      </c>
      <c r="R141">
        <v>0</v>
      </c>
      <c r="S141">
        <v>0</v>
      </c>
    </row>
    <row r="142" spans="17:19">
      <c r="Q142">
        <v>0</v>
      </c>
      <c r="R142">
        <v>0</v>
      </c>
      <c r="S142">
        <v>0</v>
      </c>
    </row>
    <row r="143" spans="17:19">
      <c r="Q143">
        <v>0</v>
      </c>
      <c r="R143">
        <v>0</v>
      </c>
      <c r="S143">
        <v>0</v>
      </c>
    </row>
    <row r="144" spans="17:19">
      <c r="Q144">
        <v>0</v>
      </c>
      <c r="R144">
        <v>0</v>
      </c>
      <c r="S144">
        <v>0</v>
      </c>
    </row>
    <row r="145" spans="17:19">
      <c r="Q145">
        <v>0</v>
      </c>
      <c r="R145">
        <v>0</v>
      </c>
      <c r="S145">
        <v>0</v>
      </c>
    </row>
    <row r="146" spans="17:19">
      <c r="Q146">
        <v>0</v>
      </c>
      <c r="R146">
        <v>0</v>
      </c>
      <c r="S146">
        <v>0</v>
      </c>
    </row>
    <row r="147" spans="17:19">
      <c r="Q147">
        <v>0</v>
      </c>
      <c r="R147">
        <v>0</v>
      </c>
      <c r="S147">
        <v>0</v>
      </c>
    </row>
    <row r="148" spans="17:19">
      <c r="Q148">
        <v>0</v>
      </c>
      <c r="R148">
        <v>0</v>
      </c>
      <c r="S148">
        <v>0</v>
      </c>
    </row>
    <row r="149" spans="17:19">
      <c r="Q149">
        <v>0</v>
      </c>
      <c r="R149">
        <v>0</v>
      </c>
      <c r="S149">
        <v>0</v>
      </c>
    </row>
    <row r="150" spans="17:19">
      <c r="Q150">
        <v>0</v>
      </c>
      <c r="R150">
        <v>0</v>
      </c>
      <c r="S150">
        <v>0</v>
      </c>
    </row>
    <row r="151" spans="17:19">
      <c r="Q151">
        <v>0</v>
      </c>
      <c r="R151">
        <v>0</v>
      </c>
      <c r="S151">
        <v>0</v>
      </c>
    </row>
    <row r="152" spans="17:19">
      <c r="Q152">
        <v>0</v>
      </c>
      <c r="R152">
        <v>0</v>
      </c>
      <c r="S152">
        <v>0</v>
      </c>
    </row>
    <row r="153" spans="17:19">
      <c r="Q153">
        <v>0</v>
      </c>
      <c r="R153">
        <v>0</v>
      </c>
      <c r="S153">
        <v>0</v>
      </c>
    </row>
    <row r="154" spans="17:19">
      <c r="Q154">
        <v>0</v>
      </c>
      <c r="R154">
        <v>0</v>
      </c>
      <c r="S154">
        <v>0</v>
      </c>
    </row>
    <row r="155" spans="17:19">
      <c r="Q155">
        <v>0</v>
      </c>
      <c r="R155">
        <v>0</v>
      </c>
      <c r="S155">
        <v>0</v>
      </c>
    </row>
    <row r="156" spans="17:19">
      <c r="Q156">
        <v>0</v>
      </c>
      <c r="R156">
        <v>0</v>
      </c>
      <c r="S156">
        <v>0</v>
      </c>
    </row>
    <row r="157" spans="17:19">
      <c r="Q157">
        <v>0</v>
      </c>
      <c r="R157">
        <v>0</v>
      </c>
      <c r="S157">
        <v>0</v>
      </c>
    </row>
    <row r="158" spans="17:19">
      <c r="Q158">
        <v>0</v>
      </c>
      <c r="R158">
        <v>0</v>
      </c>
      <c r="S158">
        <v>0</v>
      </c>
    </row>
    <row r="159" spans="17:19">
      <c r="Q159">
        <v>0</v>
      </c>
      <c r="R159">
        <v>0</v>
      </c>
      <c r="S159">
        <v>0</v>
      </c>
    </row>
    <row r="160" spans="17:19">
      <c r="Q160">
        <v>0</v>
      </c>
      <c r="R160">
        <v>0</v>
      </c>
      <c r="S160">
        <v>0</v>
      </c>
    </row>
    <row r="161" spans="17:19">
      <c r="Q161">
        <v>0</v>
      </c>
      <c r="R161">
        <v>0</v>
      </c>
      <c r="S161">
        <v>0</v>
      </c>
    </row>
  </sheetData>
  <mergeCells count="4">
    <mergeCell ref="A2:F2"/>
    <mergeCell ref="A3:F3"/>
    <mergeCell ref="A29:F29"/>
    <mergeCell ref="A30:F30"/>
  </mergeCells>
  <pageMargins left="0.7" right="0.7" top="0.75" bottom="0.75" header="0.3" footer="0.3"/>
  <pageSetup paperSize="9" scale="7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1"/>
  <sheetViews>
    <sheetView zoomScaleNormal="100" workbookViewId="0">
      <selection activeCell="K19" sqref="K19"/>
    </sheetView>
  </sheetViews>
  <sheetFormatPr defaultRowHeight="12.75"/>
  <cols>
    <col min="1" max="1" width="9.5" customWidth="1"/>
    <col min="2" max="2" width="9.33203125" customWidth="1"/>
    <col min="3" max="3" width="11.33203125" customWidth="1"/>
    <col min="4" max="4" width="11" customWidth="1"/>
    <col min="5" max="5" width="11.5" customWidth="1"/>
    <col min="6" max="6" width="78.33203125" customWidth="1"/>
    <col min="8" max="10" width="0" hidden="1" customWidth="1"/>
    <col min="16" max="16" width="8.33203125" customWidth="1"/>
    <col min="17" max="19" width="8.83203125" hidden="1" customWidth="1"/>
  </cols>
  <sheetData>
    <row r="1" spans="1:19" ht="39" customHeight="1">
      <c r="A1" s="44"/>
      <c r="B1" s="44"/>
      <c r="C1" s="44"/>
      <c r="D1" s="44"/>
      <c r="E1" s="44"/>
      <c r="F1" s="114" t="s">
        <v>146</v>
      </c>
    </row>
    <row r="2" spans="1:19" ht="50.25" customHeight="1">
      <c r="A2" s="194" t="s">
        <v>39</v>
      </c>
      <c r="B2" s="194"/>
      <c r="C2" s="194"/>
      <c r="D2" s="194"/>
      <c r="E2" s="194"/>
      <c r="F2" s="194"/>
      <c r="O2">
        <f>data!B3</f>
        <v>3.4208000000000003</v>
      </c>
    </row>
    <row r="3" spans="1:19" ht="23.65" customHeight="1">
      <c r="A3" s="258" t="s">
        <v>110</v>
      </c>
      <c r="B3" s="259"/>
      <c r="C3" s="259"/>
      <c r="D3" s="259"/>
      <c r="E3" s="259"/>
      <c r="F3" s="259"/>
    </row>
    <row r="4" spans="1:19" ht="35.25" customHeight="1">
      <c r="A4" s="11" t="s">
        <v>41</v>
      </c>
      <c r="B4" s="9" t="s">
        <v>24</v>
      </c>
      <c r="C4" s="19" t="s">
        <v>25</v>
      </c>
      <c r="D4" s="19" t="s">
        <v>26</v>
      </c>
      <c r="E4" s="19" t="s">
        <v>137</v>
      </c>
      <c r="F4" s="33"/>
    </row>
    <row r="5" spans="1:19" ht="12" customHeight="1">
      <c r="A5" s="2"/>
      <c r="B5" s="26">
        <v>5</v>
      </c>
      <c r="C5" s="73">
        <f>ROUNDUP($O$2*Q5,0)*0.6+H5</f>
        <v>824</v>
      </c>
      <c r="D5" s="73">
        <f t="shared" ref="D5:E5" si="0">ROUNDUP($O$2*R5,0)*0.6+I5</f>
        <v>848</v>
      </c>
      <c r="E5" s="73">
        <f t="shared" si="0"/>
        <v>873.59999999999991</v>
      </c>
      <c r="F5" s="33"/>
      <c r="H5">
        <v>515</v>
      </c>
      <c r="I5">
        <v>530</v>
      </c>
      <c r="J5">
        <v>546</v>
      </c>
      <c r="Q5">
        <v>150.5</v>
      </c>
      <c r="R5">
        <v>154.88799999999998</v>
      </c>
      <c r="S5">
        <v>159.52399999999997</v>
      </c>
    </row>
    <row r="6" spans="1:19" ht="12" customHeight="1">
      <c r="A6" s="38">
        <v>500</v>
      </c>
      <c r="B6" s="26">
        <v>10</v>
      </c>
      <c r="C6" s="73">
        <f t="shared" ref="C6:C28" si="1">ROUNDUP($O$2*Q6,0)*0.6+H6</f>
        <v>848</v>
      </c>
      <c r="D6" s="73">
        <f t="shared" ref="D6:D28" si="2">ROUNDUP($O$2*R6,0)*0.6+I6</f>
        <v>873.59999999999991</v>
      </c>
      <c r="E6" s="73">
        <f t="shared" ref="E6:E28" si="3">ROUNDUP($O$2*S6,0)*0.6+J6</f>
        <v>899.2</v>
      </c>
      <c r="F6" s="33"/>
      <c r="H6">
        <v>530</v>
      </c>
      <c r="I6">
        <v>546</v>
      </c>
      <c r="J6">
        <v>562</v>
      </c>
      <c r="Q6">
        <v>154.88799999999998</v>
      </c>
      <c r="R6">
        <v>159.39099999999999</v>
      </c>
      <c r="S6">
        <v>164.17899999999997</v>
      </c>
    </row>
    <row r="7" spans="1:19" ht="12" customHeight="1">
      <c r="A7" s="5"/>
      <c r="B7" s="26">
        <v>15</v>
      </c>
      <c r="C7" s="73">
        <f t="shared" si="1"/>
        <v>873.59999999999991</v>
      </c>
      <c r="D7" s="73">
        <f t="shared" si="2"/>
        <v>899.2</v>
      </c>
      <c r="E7" s="73">
        <f t="shared" si="3"/>
        <v>926.4</v>
      </c>
      <c r="F7" s="33"/>
      <c r="H7">
        <v>546</v>
      </c>
      <c r="I7">
        <v>562</v>
      </c>
      <c r="J7">
        <v>579</v>
      </c>
      <c r="Q7">
        <v>159.52399999999997</v>
      </c>
      <c r="R7">
        <v>164.17899999999997</v>
      </c>
      <c r="S7">
        <v>169.1</v>
      </c>
    </row>
    <row r="8" spans="1:19" ht="12" customHeight="1">
      <c r="A8" s="2"/>
      <c r="B8" s="26">
        <v>5</v>
      </c>
      <c r="C8" s="73">
        <f t="shared" si="1"/>
        <v>824</v>
      </c>
      <c r="D8" s="73">
        <f t="shared" si="2"/>
        <v>848</v>
      </c>
      <c r="E8" s="73">
        <f t="shared" si="3"/>
        <v>873.59999999999991</v>
      </c>
      <c r="F8" s="33"/>
      <c r="H8">
        <v>515</v>
      </c>
      <c r="I8">
        <v>530</v>
      </c>
      <c r="J8">
        <v>546</v>
      </c>
      <c r="Q8">
        <v>150.499</v>
      </c>
      <c r="R8">
        <v>154.88799999999998</v>
      </c>
      <c r="S8">
        <v>159.52399999999997</v>
      </c>
    </row>
    <row r="9" spans="1:19" ht="12" customHeight="1">
      <c r="A9" s="38">
        <v>600</v>
      </c>
      <c r="B9" s="26">
        <v>10</v>
      </c>
      <c r="C9" s="73">
        <f t="shared" si="1"/>
        <v>848</v>
      </c>
      <c r="D9" s="73">
        <f t="shared" si="2"/>
        <v>873.59999999999991</v>
      </c>
      <c r="E9" s="73">
        <f t="shared" si="3"/>
        <v>899.2</v>
      </c>
      <c r="F9" s="33"/>
      <c r="H9">
        <v>530</v>
      </c>
      <c r="I9">
        <v>546</v>
      </c>
      <c r="J9">
        <v>562</v>
      </c>
      <c r="Q9">
        <v>154.88799999999998</v>
      </c>
      <c r="R9">
        <v>159.39099999999999</v>
      </c>
      <c r="S9">
        <v>164.17899999999997</v>
      </c>
    </row>
    <row r="10" spans="1:19" ht="12" customHeight="1">
      <c r="A10" s="5"/>
      <c r="B10" s="26">
        <v>15</v>
      </c>
      <c r="C10" s="73">
        <f t="shared" si="1"/>
        <v>873.59999999999991</v>
      </c>
      <c r="D10" s="73">
        <f t="shared" si="2"/>
        <v>899.2</v>
      </c>
      <c r="E10" s="73">
        <f t="shared" si="3"/>
        <v>926.4</v>
      </c>
      <c r="F10" s="33"/>
      <c r="H10">
        <v>546</v>
      </c>
      <c r="I10">
        <v>562</v>
      </c>
      <c r="J10">
        <v>579</v>
      </c>
      <c r="Q10">
        <v>159.52399999999997</v>
      </c>
      <c r="R10">
        <v>164.17899999999997</v>
      </c>
      <c r="S10">
        <v>169.1</v>
      </c>
    </row>
    <row r="11" spans="1:19" ht="12" customHeight="1">
      <c r="A11" s="2"/>
      <c r="B11" s="26">
        <v>5</v>
      </c>
      <c r="C11" s="73">
        <f t="shared" si="1"/>
        <v>824</v>
      </c>
      <c r="D11" s="73">
        <f t="shared" si="2"/>
        <v>848</v>
      </c>
      <c r="E11" s="73">
        <f t="shared" si="3"/>
        <v>873.59999999999991</v>
      </c>
      <c r="F11" s="33"/>
      <c r="H11">
        <v>515</v>
      </c>
      <c r="I11">
        <v>530</v>
      </c>
      <c r="J11">
        <v>546</v>
      </c>
      <c r="Q11">
        <v>150.499</v>
      </c>
      <c r="R11">
        <v>154.88799999999998</v>
      </c>
      <c r="S11">
        <v>159.52399999999997</v>
      </c>
    </row>
    <row r="12" spans="1:19" ht="12" customHeight="1">
      <c r="A12" s="38">
        <v>700</v>
      </c>
      <c r="B12" s="26">
        <v>10</v>
      </c>
      <c r="C12" s="73">
        <f t="shared" si="1"/>
        <v>848</v>
      </c>
      <c r="D12" s="73">
        <f t="shared" si="2"/>
        <v>873.59999999999991</v>
      </c>
      <c r="E12" s="73">
        <f t="shared" si="3"/>
        <v>899.2</v>
      </c>
      <c r="F12" s="33"/>
      <c r="H12">
        <v>530</v>
      </c>
      <c r="I12">
        <v>546</v>
      </c>
      <c r="J12">
        <v>562</v>
      </c>
      <c r="Q12">
        <v>154.88799999999998</v>
      </c>
      <c r="R12">
        <v>159.39099999999999</v>
      </c>
      <c r="S12">
        <v>164.17899999999997</v>
      </c>
    </row>
    <row r="13" spans="1:19" ht="12" customHeight="1">
      <c r="A13" s="5"/>
      <c r="B13" s="26">
        <v>15</v>
      </c>
      <c r="C13" s="73">
        <f t="shared" si="1"/>
        <v>873.59999999999991</v>
      </c>
      <c r="D13" s="73">
        <f t="shared" si="2"/>
        <v>899.2</v>
      </c>
      <c r="E13" s="73">
        <f t="shared" si="3"/>
        <v>926.4</v>
      </c>
      <c r="F13" s="33"/>
      <c r="H13">
        <v>546</v>
      </c>
      <c r="I13">
        <v>562</v>
      </c>
      <c r="J13">
        <v>579</v>
      </c>
      <c r="Q13">
        <v>159.52399999999997</v>
      </c>
      <c r="R13">
        <v>164.17899999999997</v>
      </c>
      <c r="S13">
        <v>169.1</v>
      </c>
    </row>
    <row r="14" spans="1:19" ht="12" customHeight="1">
      <c r="A14" s="2"/>
      <c r="B14" s="26">
        <v>5</v>
      </c>
      <c r="C14" s="73">
        <f t="shared" si="1"/>
        <v>824</v>
      </c>
      <c r="D14" s="73">
        <f t="shared" si="2"/>
        <v>848</v>
      </c>
      <c r="E14" s="73">
        <f t="shared" si="3"/>
        <v>873.59999999999991</v>
      </c>
      <c r="F14" s="33"/>
      <c r="H14">
        <v>515</v>
      </c>
      <c r="I14">
        <v>530</v>
      </c>
      <c r="J14">
        <v>546</v>
      </c>
      <c r="Q14">
        <v>150.499</v>
      </c>
      <c r="R14">
        <v>154.88799999999998</v>
      </c>
      <c r="S14">
        <v>159.52399999999997</v>
      </c>
    </row>
    <row r="15" spans="1:19" ht="12" customHeight="1">
      <c r="A15" s="38">
        <v>750</v>
      </c>
      <c r="B15" s="26">
        <v>10</v>
      </c>
      <c r="C15" s="73">
        <f t="shared" si="1"/>
        <v>848</v>
      </c>
      <c r="D15" s="73">
        <f t="shared" si="2"/>
        <v>873.59999999999991</v>
      </c>
      <c r="E15" s="73">
        <f t="shared" si="3"/>
        <v>899.2</v>
      </c>
      <c r="F15" s="33"/>
      <c r="H15">
        <v>530</v>
      </c>
      <c r="I15">
        <v>546</v>
      </c>
      <c r="J15">
        <v>562</v>
      </c>
      <c r="Q15">
        <v>154.88799999999998</v>
      </c>
      <c r="R15">
        <v>159.39099999999999</v>
      </c>
      <c r="S15">
        <v>164.17899999999997</v>
      </c>
    </row>
    <row r="16" spans="1:19" ht="12" customHeight="1">
      <c r="A16" s="5"/>
      <c r="B16" s="26">
        <v>15</v>
      </c>
      <c r="C16" s="73">
        <f t="shared" si="1"/>
        <v>873.59999999999991</v>
      </c>
      <c r="D16" s="73">
        <f t="shared" si="2"/>
        <v>899.2</v>
      </c>
      <c r="E16" s="73">
        <f t="shared" si="3"/>
        <v>926.4</v>
      </c>
      <c r="F16" s="33"/>
      <c r="H16">
        <v>546</v>
      </c>
      <c r="I16">
        <v>562</v>
      </c>
      <c r="J16">
        <v>579</v>
      </c>
      <c r="Q16">
        <v>159.52399999999997</v>
      </c>
      <c r="R16">
        <v>164.17899999999997</v>
      </c>
      <c r="S16">
        <v>169.1</v>
      </c>
    </row>
    <row r="17" spans="1:19" ht="12" customHeight="1">
      <c r="A17" s="2"/>
      <c r="B17" s="26">
        <v>5</v>
      </c>
      <c r="C17" s="73">
        <f t="shared" si="1"/>
        <v>824</v>
      </c>
      <c r="D17" s="73">
        <f t="shared" si="2"/>
        <v>848</v>
      </c>
      <c r="E17" s="73">
        <f t="shared" si="3"/>
        <v>873.59999999999991</v>
      </c>
      <c r="F17" s="33"/>
      <c r="H17">
        <v>515</v>
      </c>
      <c r="I17">
        <v>530</v>
      </c>
      <c r="J17">
        <v>546</v>
      </c>
      <c r="Q17">
        <v>150.499</v>
      </c>
      <c r="R17">
        <v>154.88799999999998</v>
      </c>
      <c r="S17">
        <v>159.52399999999997</v>
      </c>
    </row>
    <row r="18" spans="1:19" ht="12" customHeight="1">
      <c r="A18" s="38">
        <v>800</v>
      </c>
      <c r="B18" s="26">
        <v>10</v>
      </c>
      <c r="C18" s="73">
        <f t="shared" si="1"/>
        <v>848</v>
      </c>
      <c r="D18" s="73">
        <f t="shared" si="2"/>
        <v>873.59999999999991</v>
      </c>
      <c r="E18" s="73">
        <f t="shared" si="3"/>
        <v>899.2</v>
      </c>
      <c r="F18" s="33"/>
      <c r="H18">
        <v>530</v>
      </c>
      <c r="I18">
        <v>546</v>
      </c>
      <c r="J18">
        <v>562</v>
      </c>
      <c r="Q18">
        <v>154.88799999999998</v>
      </c>
      <c r="R18">
        <v>159.39099999999999</v>
      </c>
      <c r="S18">
        <v>164.17899999999997</v>
      </c>
    </row>
    <row r="19" spans="1:19" ht="12" customHeight="1">
      <c r="A19" s="5"/>
      <c r="B19" s="26">
        <v>15</v>
      </c>
      <c r="C19" s="73">
        <f t="shared" si="1"/>
        <v>873.59999999999991</v>
      </c>
      <c r="D19" s="73">
        <f t="shared" si="2"/>
        <v>899.2</v>
      </c>
      <c r="E19" s="73">
        <f t="shared" si="3"/>
        <v>926.4</v>
      </c>
      <c r="F19" s="33"/>
      <c r="H19">
        <v>546</v>
      </c>
      <c r="I19">
        <v>562</v>
      </c>
      <c r="J19">
        <v>579</v>
      </c>
      <c r="Q19">
        <v>159.52399999999997</v>
      </c>
      <c r="R19">
        <v>164.17899999999997</v>
      </c>
      <c r="S19">
        <v>169.1</v>
      </c>
    </row>
    <row r="20" spans="1:19" ht="12" customHeight="1">
      <c r="A20" s="2"/>
      <c r="B20" s="26">
        <v>5</v>
      </c>
      <c r="C20" s="73">
        <f t="shared" si="1"/>
        <v>880</v>
      </c>
      <c r="D20" s="73">
        <f t="shared" si="2"/>
        <v>905.59999999999991</v>
      </c>
      <c r="E20" s="73">
        <f t="shared" si="3"/>
        <v>932.8</v>
      </c>
      <c r="F20" s="33"/>
      <c r="H20">
        <v>550</v>
      </c>
      <c r="I20">
        <v>566</v>
      </c>
      <c r="J20">
        <v>583</v>
      </c>
      <c r="Q20">
        <v>160.64499999999998</v>
      </c>
      <c r="R20">
        <v>165.31899999999999</v>
      </c>
      <c r="S20">
        <v>170.27799999999999</v>
      </c>
    </row>
    <row r="21" spans="1:19" ht="12" customHeight="1">
      <c r="A21" s="38">
        <v>1000</v>
      </c>
      <c r="B21" s="26">
        <v>10</v>
      </c>
      <c r="C21" s="73">
        <f t="shared" si="1"/>
        <v>905.59999999999991</v>
      </c>
      <c r="D21" s="73">
        <f t="shared" si="2"/>
        <v>932.8</v>
      </c>
      <c r="E21" s="73">
        <f t="shared" si="3"/>
        <v>960</v>
      </c>
      <c r="F21" s="33"/>
      <c r="H21">
        <v>566</v>
      </c>
      <c r="I21">
        <v>583</v>
      </c>
      <c r="J21">
        <v>600</v>
      </c>
      <c r="Q21">
        <v>165.31899999999999</v>
      </c>
      <c r="R21">
        <v>170.14499999999998</v>
      </c>
      <c r="S21">
        <v>175.23699999999999</v>
      </c>
    </row>
    <row r="22" spans="1:19" ht="12" customHeight="1">
      <c r="A22" s="5"/>
      <c r="B22" s="26">
        <v>15</v>
      </c>
      <c r="C22" s="73">
        <f t="shared" si="1"/>
        <v>932.8</v>
      </c>
      <c r="D22" s="73">
        <f t="shared" si="2"/>
        <v>960</v>
      </c>
      <c r="E22" s="73">
        <f t="shared" si="3"/>
        <v>988.8</v>
      </c>
      <c r="F22" s="33"/>
      <c r="H22">
        <v>583</v>
      </c>
      <c r="I22">
        <v>600</v>
      </c>
      <c r="J22">
        <v>618</v>
      </c>
      <c r="Q22">
        <v>170.27799999999999</v>
      </c>
      <c r="R22">
        <v>175.23699999999999</v>
      </c>
      <c r="S22">
        <v>180.5</v>
      </c>
    </row>
    <row r="23" spans="1:19" ht="12" customHeight="1">
      <c r="A23" s="2"/>
      <c r="B23" s="26">
        <v>5</v>
      </c>
      <c r="C23" s="73">
        <f t="shared" si="1"/>
        <v>953.59999999999991</v>
      </c>
      <c r="D23" s="73">
        <f t="shared" si="2"/>
        <v>982.4</v>
      </c>
      <c r="E23" s="73">
        <f t="shared" si="3"/>
        <v>1011.2</v>
      </c>
      <c r="F23" s="33"/>
      <c r="H23">
        <v>596</v>
      </c>
      <c r="I23">
        <v>614</v>
      </c>
      <c r="J23">
        <v>632</v>
      </c>
      <c r="Q23">
        <v>174.173</v>
      </c>
      <c r="R23">
        <v>179.24600000000001</v>
      </c>
      <c r="S23">
        <v>184.62299999999999</v>
      </c>
    </row>
    <row r="24" spans="1:19" ht="12" customHeight="1">
      <c r="A24" s="38">
        <v>1250</v>
      </c>
      <c r="B24" s="26">
        <v>10</v>
      </c>
      <c r="C24" s="73">
        <f t="shared" si="1"/>
        <v>982.4</v>
      </c>
      <c r="D24" s="73">
        <f t="shared" si="2"/>
        <v>1011.2</v>
      </c>
      <c r="E24" s="73">
        <f t="shared" si="3"/>
        <v>1040</v>
      </c>
      <c r="F24" s="33"/>
      <c r="H24">
        <v>614</v>
      </c>
      <c r="I24">
        <v>632</v>
      </c>
      <c r="J24">
        <v>650</v>
      </c>
      <c r="Q24">
        <v>179.24600000000001</v>
      </c>
      <c r="R24">
        <v>184.471</v>
      </c>
      <c r="S24">
        <v>190</v>
      </c>
    </row>
    <row r="25" spans="1:19" ht="12" customHeight="1">
      <c r="A25" s="5"/>
      <c r="B25" s="26">
        <v>15</v>
      </c>
      <c r="C25" s="73">
        <f t="shared" si="1"/>
        <v>1011.2</v>
      </c>
      <c r="D25" s="73">
        <f t="shared" si="2"/>
        <v>1040</v>
      </c>
      <c r="E25" s="73">
        <f t="shared" si="3"/>
        <v>1072</v>
      </c>
      <c r="F25" s="33"/>
      <c r="H25">
        <v>632</v>
      </c>
      <c r="I25">
        <v>650</v>
      </c>
      <c r="J25">
        <v>670</v>
      </c>
      <c r="Q25">
        <v>184.62299999999999</v>
      </c>
      <c r="R25">
        <v>190</v>
      </c>
      <c r="S25">
        <v>195.7</v>
      </c>
    </row>
    <row r="26" spans="1:19" ht="12" customHeight="1">
      <c r="A26" s="2"/>
      <c r="B26" s="26">
        <v>5</v>
      </c>
      <c r="C26" s="73">
        <f t="shared" si="1"/>
        <v>1065.5999999999999</v>
      </c>
      <c r="D26" s="73">
        <f t="shared" si="2"/>
        <v>1096</v>
      </c>
      <c r="E26" s="73">
        <f t="shared" si="3"/>
        <v>1129.5999999999999</v>
      </c>
      <c r="F26" s="33"/>
      <c r="H26">
        <v>666</v>
      </c>
      <c r="I26">
        <v>685</v>
      </c>
      <c r="J26">
        <v>706</v>
      </c>
      <c r="Q26">
        <v>194.46499999999997</v>
      </c>
      <c r="R26">
        <v>200.12699999999998</v>
      </c>
      <c r="S26">
        <v>206.13099999999997</v>
      </c>
    </row>
    <row r="27" spans="1:19" ht="12" customHeight="1">
      <c r="A27" s="38">
        <v>1600</v>
      </c>
      <c r="B27" s="26">
        <v>10</v>
      </c>
      <c r="C27" s="73">
        <f t="shared" si="1"/>
        <v>1096</v>
      </c>
      <c r="D27" s="73">
        <f t="shared" si="2"/>
        <v>1128</v>
      </c>
      <c r="E27" s="73">
        <f t="shared" si="3"/>
        <v>1161.5999999999999</v>
      </c>
      <c r="F27" s="33"/>
      <c r="H27">
        <v>685</v>
      </c>
      <c r="I27">
        <v>705</v>
      </c>
      <c r="J27">
        <v>726</v>
      </c>
      <c r="Q27">
        <v>200.12699999999998</v>
      </c>
      <c r="R27">
        <v>205.96</v>
      </c>
      <c r="S27">
        <v>212.13499999999999</v>
      </c>
    </row>
    <row r="28" spans="1:19" ht="12" customHeight="1">
      <c r="A28" s="5"/>
      <c r="B28" s="26">
        <v>15</v>
      </c>
      <c r="C28" s="73">
        <f t="shared" si="1"/>
        <v>1129.5999999999999</v>
      </c>
      <c r="D28" s="73">
        <f t="shared" si="2"/>
        <v>1161.5999999999999</v>
      </c>
      <c r="E28" s="73">
        <f t="shared" si="3"/>
        <v>1196.8</v>
      </c>
      <c r="F28" s="33"/>
      <c r="H28">
        <v>706</v>
      </c>
      <c r="I28">
        <v>726</v>
      </c>
      <c r="J28">
        <v>748</v>
      </c>
      <c r="Q28">
        <v>206.13099999999997</v>
      </c>
      <c r="R28">
        <v>212.13499999999999</v>
      </c>
      <c r="S28">
        <v>218.5</v>
      </c>
    </row>
    <row r="29" spans="1:19" ht="42" customHeight="1">
      <c r="A29" s="190" t="s">
        <v>29</v>
      </c>
      <c r="B29" s="190"/>
      <c r="C29" s="190"/>
      <c r="D29" s="190"/>
      <c r="E29" s="190"/>
      <c r="F29" s="190"/>
      <c r="Q29">
        <v>0</v>
      </c>
      <c r="R29">
        <v>0</v>
      </c>
      <c r="S29">
        <v>0</v>
      </c>
    </row>
    <row r="30" spans="1:19" ht="12.75" customHeight="1">
      <c r="A30" s="169" t="s">
        <v>111</v>
      </c>
      <c r="B30" s="169"/>
      <c r="C30" s="169"/>
      <c r="D30" s="169"/>
      <c r="E30" s="169"/>
      <c r="F30" s="169"/>
      <c r="Q30">
        <v>0</v>
      </c>
      <c r="R30">
        <v>0</v>
      </c>
      <c r="S30">
        <v>0</v>
      </c>
    </row>
    <row r="31" spans="1:19" ht="57" customHeight="1">
      <c r="Q31">
        <v>0</v>
      </c>
      <c r="R31">
        <v>0</v>
      </c>
      <c r="S31">
        <v>0</v>
      </c>
    </row>
    <row r="32" spans="1:19">
      <c r="Q32">
        <v>0</v>
      </c>
      <c r="R32">
        <v>0</v>
      </c>
      <c r="S32">
        <v>0</v>
      </c>
    </row>
    <row r="33" spans="17:19">
      <c r="Q33">
        <v>0</v>
      </c>
      <c r="R33">
        <v>0</v>
      </c>
      <c r="S33">
        <v>0</v>
      </c>
    </row>
    <row r="34" spans="17:19">
      <c r="Q34">
        <v>0</v>
      </c>
      <c r="R34">
        <v>0</v>
      </c>
      <c r="S34">
        <v>0</v>
      </c>
    </row>
    <row r="35" spans="17:19">
      <c r="Q35">
        <v>0</v>
      </c>
      <c r="R35">
        <v>0</v>
      </c>
      <c r="S35">
        <v>0</v>
      </c>
    </row>
    <row r="36" spans="17:19">
      <c r="Q36">
        <v>0</v>
      </c>
      <c r="R36">
        <v>0</v>
      </c>
      <c r="S36">
        <v>0</v>
      </c>
    </row>
    <row r="37" spans="17:19">
      <c r="Q37">
        <v>0</v>
      </c>
      <c r="R37">
        <v>0</v>
      </c>
      <c r="S37">
        <v>0</v>
      </c>
    </row>
    <row r="38" spans="17:19">
      <c r="Q38">
        <v>0</v>
      </c>
      <c r="R38">
        <v>0</v>
      </c>
      <c r="S38">
        <v>0</v>
      </c>
    </row>
    <row r="39" spans="17:19">
      <c r="Q39">
        <v>0</v>
      </c>
      <c r="R39">
        <v>0</v>
      </c>
      <c r="S39">
        <v>0</v>
      </c>
    </row>
    <row r="40" spans="17:19">
      <c r="Q40">
        <v>0</v>
      </c>
      <c r="R40">
        <v>0</v>
      </c>
      <c r="S40">
        <v>0</v>
      </c>
    </row>
    <row r="41" spans="17:19">
      <c r="Q41">
        <v>0</v>
      </c>
      <c r="R41">
        <v>0</v>
      </c>
      <c r="S41">
        <v>0</v>
      </c>
    </row>
    <row r="42" spans="17:19">
      <c r="Q42">
        <v>0</v>
      </c>
      <c r="R42">
        <v>0</v>
      </c>
      <c r="S42">
        <v>0</v>
      </c>
    </row>
    <row r="43" spans="17:19">
      <c r="Q43">
        <v>0</v>
      </c>
      <c r="R43">
        <v>0</v>
      </c>
      <c r="S43">
        <v>0</v>
      </c>
    </row>
    <row r="44" spans="17:19">
      <c r="Q44">
        <v>0</v>
      </c>
      <c r="R44">
        <v>0</v>
      </c>
      <c r="S44">
        <v>0</v>
      </c>
    </row>
    <row r="45" spans="17:19">
      <c r="Q45">
        <v>0</v>
      </c>
      <c r="R45">
        <v>0</v>
      </c>
      <c r="S45">
        <v>0</v>
      </c>
    </row>
    <row r="46" spans="17:19">
      <c r="Q46">
        <v>0</v>
      </c>
      <c r="R46">
        <v>0</v>
      </c>
      <c r="S46">
        <v>0</v>
      </c>
    </row>
    <row r="47" spans="17:19">
      <c r="Q47">
        <v>0</v>
      </c>
      <c r="R47">
        <v>0</v>
      </c>
      <c r="S47">
        <v>0</v>
      </c>
    </row>
    <row r="48" spans="17:19">
      <c r="Q48">
        <v>0</v>
      </c>
      <c r="R48">
        <v>0</v>
      </c>
      <c r="S48">
        <v>0</v>
      </c>
    </row>
    <row r="49" spans="17:19">
      <c r="Q49">
        <v>0</v>
      </c>
      <c r="R49">
        <v>0</v>
      </c>
      <c r="S49">
        <v>0</v>
      </c>
    </row>
    <row r="50" spans="17:19">
      <c r="Q50">
        <v>0</v>
      </c>
      <c r="R50">
        <v>0</v>
      </c>
      <c r="S50">
        <v>0</v>
      </c>
    </row>
    <row r="51" spans="17:19">
      <c r="Q51">
        <v>0</v>
      </c>
      <c r="R51">
        <v>0</v>
      </c>
      <c r="S51">
        <v>0</v>
      </c>
    </row>
    <row r="52" spans="17:19">
      <c r="Q52">
        <v>0</v>
      </c>
      <c r="R52">
        <v>0</v>
      </c>
      <c r="S52">
        <v>0</v>
      </c>
    </row>
    <row r="53" spans="17:19">
      <c r="Q53">
        <v>0</v>
      </c>
      <c r="R53">
        <v>0</v>
      </c>
      <c r="S53">
        <v>0</v>
      </c>
    </row>
    <row r="54" spans="17:19">
      <c r="Q54">
        <v>0</v>
      </c>
      <c r="R54">
        <v>0</v>
      </c>
      <c r="S54">
        <v>0</v>
      </c>
    </row>
    <row r="55" spans="17:19">
      <c r="Q55">
        <v>0</v>
      </c>
      <c r="R55">
        <v>0</v>
      </c>
      <c r="S55">
        <v>0</v>
      </c>
    </row>
    <row r="56" spans="17:19">
      <c r="Q56">
        <v>0</v>
      </c>
      <c r="R56">
        <v>0</v>
      </c>
      <c r="S56">
        <v>0</v>
      </c>
    </row>
    <row r="57" spans="17:19">
      <c r="Q57">
        <v>0</v>
      </c>
      <c r="R57">
        <v>0</v>
      </c>
      <c r="S57">
        <v>0</v>
      </c>
    </row>
    <row r="58" spans="17:19">
      <c r="Q58">
        <v>0</v>
      </c>
      <c r="R58">
        <v>0</v>
      </c>
      <c r="S58">
        <v>0</v>
      </c>
    </row>
    <row r="59" spans="17:19">
      <c r="Q59">
        <v>0</v>
      </c>
      <c r="R59">
        <v>0</v>
      </c>
      <c r="S59">
        <v>0</v>
      </c>
    </row>
    <row r="60" spans="17:19">
      <c r="Q60">
        <v>0</v>
      </c>
      <c r="R60">
        <v>0</v>
      </c>
      <c r="S60">
        <v>0</v>
      </c>
    </row>
    <row r="61" spans="17:19">
      <c r="Q61">
        <v>0</v>
      </c>
      <c r="R61">
        <v>0</v>
      </c>
      <c r="S61">
        <v>0</v>
      </c>
    </row>
    <row r="62" spans="17:19">
      <c r="Q62">
        <v>0</v>
      </c>
      <c r="R62">
        <v>0</v>
      </c>
      <c r="S62">
        <v>0</v>
      </c>
    </row>
    <row r="63" spans="17:19">
      <c r="Q63">
        <v>0</v>
      </c>
      <c r="R63">
        <v>0</v>
      </c>
      <c r="S63">
        <v>0</v>
      </c>
    </row>
    <row r="64" spans="17:19">
      <c r="Q64">
        <v>0</v>
      </c>
      <c r="R64">
        <v>0</v>
      </c>
      <c r="S64">
        <v>0</v>
      </c>
    </row>
    <row r="65" spans="17:19">
      <c r="Q65">
        <v>0</v>
      </c>
      <c r="R65">
        <v>0</v>
      </c>
      <c r="S65">
        <v>0</v>
      </c>
    </row>
    <row r="66" spans="17:19">
      <c r="Q66">
        <v>0</v>
      </c>
      <c r="R66">
        <v>0</v>
      </c>
      <c r="S66">
        <v>0</v>
      </c>
    </row>
    <row r="67" spans="17:19">
      <c r="Q67">
        <v>0</v>
      </c>
      <c r="R67">
        <v>0</v>
      </c>
      <c r="S67">
        <v>0</v>
      </c>
    </row>
    <row r="68" spans="17:19">
      <c r="Q68">
        <v>0</v>
      </c>
      <c r="R68">
        <v>0</v>
      </c>
      <c r="S68">
        <v>0</v>
      </c>
    </row>
    <row r="69" spans="17:19">
      <c r="Q69">
        <v>0</v>
      </c>
      <c r="R69">
        <v>0</v>
      </c>
      <c r="S69">
        <v>0</v>
      </c>
    </row>
    <row r="70" spans="17:19">
      <c r="Q70">
        <v>0</v>
      </c>
      <c r="R70">
        <v>0</v>
      </c>
      <c r="S70">
        <v>0</v>
      </c>
    </row>
    <row r="71" spans="17:19">
      <c r="Q71">
        <v>0</v>
      </c>
      <c r="R71">
        <v>0</v>
      </c>
      <c r="S71">
        <v>0</v>
      </c>
    </row>
    <row r="72" spans="17:19">
      <c r="Q72">
        <v>0</v>
      </c>
      <c r="R72">
        <v>0</v>
      </c>
      <c r="S72">
        <v>0</v>
      </c>
    </row>
    <row r="73" spans="17:19">
      <c r="Q73">
        <v>0</v>
      </c>
      <c r="R73">
        <v>0</v>
      </c>
      <c r="S73">
        <v>0</v>
      </c>
    </row>
    <row r="74" spans="17:19">
      <c r="Q74">
        <v>0</v>
      </c>
      <c r="R74">
        <v>0</v>
      </c>
      <c r="S74">
        <v>0</v>
      </c>
    </row>
    <row r="75" spans="17:19">
      <c r="Q75">
        <v>0</v>
      </c>
      <c r="R75">
        <v>0</v>
      </c>
      <c r="S75">
        <v>0</v>
      </c>
    </row>
    <row r="76" spans="17:19">
      <c r="Q76">
        <v>0</v>
      </c>
      <c r="R76">
        <v>0</v>
      </c>
      <c r="S76">
        <v>0</v>
      </c>
    </row>
    <row r="77" spans="17:19">
      <c r="Q77">
        <v>0</v>
      </c>
      <c r="R77">
        <v>0</v>
      </c>
      <c r="S77">
        <v>0</v>
      </c>
    </row>
    <row r="78" spans="17:19">
      <c r="Q78">
        <v>0</v>
      </c>
      <c r="R78">
        <v>0</v>
      </c>
      <c r="S78">
        <v>0</v>
      </c>
    </row>
    <row r="79" spans="17:19">
      <c r="Q79">
        <v>0</v>
      </c>
      <c r="R79">
        <v>0</v>
      </c>
      <c r="S79">
        <v>0</v>
      </c>
    </row>
    <row r="80" spans="17:19">
      <c r="Q80">
        <v>0</v>
      </c>
      <c r="R80">
        <v>0</v>
      </c>
      <c r="S80">
        <v>0</v>
      </c>
    </row>
    <row r="81" spans="17:19">
      <c r="Q81">
        <v>0</v>
      </c>
      <c r="R81">
        <v>0</v>
      </c>
      <c r="S81">
        <v>0</v>
      </c>
    </row>
    <row r="82" spans="17:19">
      <c r="Q82">
        <v>0</v>
      </c>
      <c r="R82">
        <v>0</v>
      </c>
      <c r="S82">
        <v>0</v>
      </c>
    </row>
    <row r="83" spans="17:19">
      <c r="Q83">
        <v>0</v>
      </c>
      <c r="R83">
        <v>0</v>
      </c>
      <c r="S83">
        <v>0</v>
      </c>
    </row>
    <row r="84" spans="17:19">
      <c r="Q84">
        <v>0</v>
      </c>
      <c r="R84">
        <v>0</v>
      </c>
      <c r="S84">
        <v>0</v>
      </c>
    </row>
    <row r="85" spans="17:19">
      <c r="Q85">
        <v>0</v>
      </c>
      <c r="R85">
        <v>0</v>
      </c>
      <c r="S85">
        <v>0</v>
      </c>
    </row>
    <row r="86" spans="17:19">
      <c r="Q86">
        <v>0</v>
      </c>
      <c r="R86">
        <v>0</v>
      </c>
      <c r="S86">
        <v>0</v>
      </c>
    </row>
    <row r="87" spans="17:19">
      <c r="Q87">
        <v>0</v>
      </c>
      <c r="R87">
        <v>0</v>
      </c>
      <c r="S87">
        <v>0</v>
      </c>
    </row>
    <row r="88" spans="17:19">
      <c r="Q88">
        <v>0</v>
      </c>
      <c r="R88">
        <v>0</v>
      </c>
      <c r="S88">
        <v>0</v>
      </c>
    </row>
    <row r="89" spans="17:19">
      <c r="Q89">
        <v>0</v>
      </c>
      <c r="R89">
        <v>0</v>
      </c>
      <c r="S89">
        <v>0</v>
      </c>
    </row>
    <row r="90" spans="17:19">
      <c r="Q90">
        <v>0</v>
      </c>
      <c r="R90">
        <v>0</v>
      </c>
      <c r="S90">
        <v>0</v>
      </c>
    </row>
    <row r="91" spans="17:19">
      <c r="Q91">
        <v>0</v>
      </c>
      <c r="R91">
        <v>0</v>
      </c>
      <c r="S91">
        <v>0</v>
      </c>
    </row>
    <row r="92" spans="17:19">
      <c r="Q92">
        <v>0</v>
      </c>
      <c r="R92">
        <v>0</v>
      </c>
      <c r="S92">
        <v>0</v>
      </c>
    </row>
    <row r="93" spans="17:19">
      <c r="Q93">
        <v>0</v>
      </c>
      <c r="R93">
        <v>0</v>
      </c>
      <c r="S93">
        <v>0</v>
      </c>
    </row>
    <row r="94" spans="17:19">
      <c r="Q94">
        <v>0</v>
      </c>
      <c r="R94">
        <v>0</v>
      </c>
      <c r="S94">
        <v>0</v>
      </c>
    </row>
    <row r="95" spans="17:19">
      <c r="Q95">
        <v>0</v>
      </c>
      <c r="R95">
        <v>0</v>
      </c>
      <c r="S95">
        <v>0</v>
      </c>
    </row>
    <row r="96" spans="17:19">
      <c r="Q96">
        <v>0</v>
      </c>
      <c r="R96">
        <v>0</v>
      </c>
      <c r="S96">
        <v>0</v>
      </c>
    </row>
    <row r="97" spans="17:19">
      <c r="Q97">
        <v>0</v>
      </c>
      <c r="R97">
        <v>0</v>
      </c>
      <c r="S97">
        <v>0</v>
      </c>
    </row>
    <row r="98" spans="17:19">
      <c r="Q98">
        <v>0</v>
      </c>
      <c r="R98">
        <v>0</v>
      </c>
      <c r="S98">
        <v>0</v>
      </c>
    </row>
    <row r="99" spans="17:19">
      <c r="Q99">
        <v>0</v>
      </c>
      <c r="R99">
        <v>0</v>
      </c>
      <c r="S99">
        <v>0</v>
      </c>
    </row>
    <row r="100" spans="17:19">
      <c r="Q100">
        <v>0</v>
      </c>
      <c r="R100">
        <v>0</v>
      </c>
      <c r="S100">
        <v>0</v>
      </c>
    </row>
    <row r="101" spans="17:19">
      <c r="Q101">
        <v>0</v>
      </c>
      <c r="R101">
        <v>0</v>
      </c>
      <c r="S101">
        <v>0</v>
      </c>
    </row>
    <row r="102" spans="17:19">
      <c r="Q102">
        <v>0</v>
      </c>
      <c r="R102">
        <v>0</v>
      </c>
      <c r="S102">
        <v>0</v>
      </c>
    </row>
    <row r="103" spans="17:19">
      <c r="Q103">
        <v>0</v>
      </c>
      <c r="R103">
        <v>0</v>
      </c>
      <c r="S103">
        <v>0</v>
      </c>
    </row>
    <row r="104" spans="17:19">
      <c r="Q104">
        <v>0</v>
      </c>
      <c r="R104">
        <v>0</v>
      </c>
      <c r="S104">
        <v>0</v>
      </c>
    </row>
    <row r="105" spans="17:19">
      <c r="Q105">
        <v>0</v>
      </c>
      <c r="R105">
        <v>0</v>
      </c>
      <c r="S105">
        <v>0</v>
      </c>
    </row>
    <row r="106" spans="17:19">
      <c r="Q106">
        <v>0</v>
      </c>
      <c r="R106">
        <v>0</v>
      </c>
      <c r="S106">
        <v>0</v>
      </c>
    </row>
    <row r="107" spans="17:19">
      <c r="Q107">
        <v>0</v>
      </c>
      <c r="R107">
        <v>0</v>
      </c>
      <c r="S107">
        <v>0</v>
      </c>
    </row>
    <row r="108" spans="17:19">
      <c r="Q108">
        <v>0</v>
      </c>
      <c r="R108">
        <v>0</v>
      </c>
      <c r="S108">
        <v>0</v>
      </c>
    </row>
    <row r="109" spans="17:19">
      <c r="Q109">
        <v>0</v>
      </c>
      <c r="R109">
        <v>0</v>
      </c>
      <c r="S109">
        <v>0</v>
      </c>
    </row>
    <row r="110" spans="17:19">
      <c r="Q110">
        <v>0</v>
      </c>
      <c r="R110">
        <v>0</v>
      </c>
      <c r="S110">
        <v>0</v>
      </c>
    </row>
    <row r="111" spans="17:19">
      <c r="Q111">
        <v>0</v>
      </c>
      <c r="R111">
        <v>0</v>
      </c>
      <c r="S111">
        <v>0</v>
      </c>
    </row>
    <row r="112" spans="17:19">
      <c r="Q112">
        <v>0</v>
      </c>
      <c r="R112">
        <v>0</v>
      </c>
      <c r="S112">
        <v>0</v>
      </c>
    </row>
    <row r="113" spans="17:19">
      <c r="Q113">
        <v>0</v>
      </c>
      <c r="R113">
        <v>0</v>
      </c>
      <c r="S113">
        <v>0</v>
      </c>
    </row>
    <row r="114" spans="17:19">
      <c r="Q114">
        <v>0</v>
      </c>
      <c r="R114">
        <v>0</v>
      </c>
      <c r="S114">
        <v>0</v>
      </c>
    </row>
    <row r="115" spans="17:19">
      <c r="Q115">
        <v>0</v>
      </c>
      <c r="R115">
        <v>0</v>
      </c>
      <c r="S115">
        <v>0</v>
      </c>
    </row>
    <row r="116" spans="17:19">
      <c r="Q116">
        <v>0</v>
      </c>
      <c r="R116">
        <v>0</v>
      </c>
      <c r="S116">
        <v>0</v>
      </c>
    </row>
    <row r="117" spans="17:19">
      <c r="Q117">
        <v>0</v>
      </c>
      <c r="R117">
        <v>0</v>
      </c>
      <c r="S117">
        <v>0</v>
      </c>
    </row>
    <row r="118" spans="17:19">
      <c r="Q118">
        <v>0</v>
      </c>
      <c r="R118">
        <v>0</v>
      </c>
      <c r="S118">
        <v>0</v>
      </c>
    </row>
    <row r="119" spans="17:19">
      <c r="Q119">
        <v>0</v>
      </c>
      <c r="R119">
        <v>0</v>
      </c>
      <c r="S119">
        <v>0</v>
      </c>
    </row>
    <row r="120" spans="17:19">
      <c r="Q120">
        <v>0</v>
      </c>
      <c r="R120">
        <v>0</v>
      </c>
      <c r="S120">
        <v>0</v>
      </c>
    </row>
    <row r="121" spans="17:19">
      <c r="Q121">
        <v>0</v>
      </c>
      <c r="R121">
        <v>0</v>
      </c>
      <c r="S121">
        <v>0</v>
      </c>
    </row>
    <row r="122" spans="17:19">
      <c r="Q122">
        <v>0</v>
      </c>
      <c r="R122">
        <v>0</v>
      </c>
      <c r="S122">
        <v>0</v>
      </c>
    </row>
    <row r="123" spans="17:19">
      <c r="Q123">
        <v>0</v>
      </c>
      <c r="R123">
        <v>0</v>
      </c>
      <c r="S123">
        <v>0</v>
      </c>
    </row>
    <row r="124" spans="17:19">
      <c r="Q124">
        <v>0</v>
      </c>
      <c r="R124">
        <v>0</v>
      </c>
      <c r="S124">
        <v>0</v>
      </c>
    </row>
    <row r="125" spans="17:19">
      <c r="Q125">
        <v>0</v>
      </c>
      <c r="R125">
        <v>0</v>
      </c>
      <c r="S125">
        <v>0</v>
      </c>
    </row>
    <row r="126" spans="17:19">
      <c r="Q126">
        <v>0</v>
      </c>
      <c r="R126">
        <v>0</v>
      </c>
      <c r="S126">
        <v>0</v>
      </c>
    </row>
    <row r="127" spans="17:19">
      <c r="Q127">
        <v>0</v>
      </c>
      <c r="R127">
        <v>0</v>
      </c>
      <c r="S127">
        <v>0</v>
      </c>
    </row>
    <row r="128" spans="17:19">
      <c r="Q128">
        <v>0</v>
      </c>
      <c r="R128">
        <v>0</v>
      </c>
      <c r="S128">
        <v>0</v>
      </c>
    </row>
    <row r="129" spans="17:19">
      <c r="Q129">
        <v>0</v>
      </c>
      <c r="R129">
        <v>0</v>
      </c>
      <c r="S129">
        <v>0</v>
      </c>
    </row>
    <row r="130" spans="17:19">
      <c r="Q130">
        <v>0</v>
      </c>
      <c r="R130">
        <v>0</v>
      </c>
      <c r="S130">
        <v>0</v>
      </c>
    </row>
    <row r="131" spans="17:19">
      <c r="Q131">
        <v>0</v>
      </c>
      <c r="R131">
        <v>0</v>
      </c>
      <c r="S131">
        <v>0</v>
      </c>
    </row>
    <row r="132" spans="17:19">
      <c r="Q132">
        <v>0</v>
      </c>
      <c r="R132">
        <v>0</v>
      </c>
      <c r="S132">
        <v>0</v>
      </c>
    </row>
    <row r="133" spans="17:19">
      <c r="Q133">
        <v>0</v>
      </c>
      <c r="R133">
        <v>0</v>
      </c>
      <c r="S133">
        <v>0</v>
      </c>
    </row>
    <row r="134" spans="17:19">
      <c r="Q134">
        <v>0</v>
      </c>
      <c r="R134">
        <v>0</v>
      </c>
      <c r="S134">
        <v>0</v>
      </c>
    </row>
    <row r="135" spans="17:19">
      <c r="Q135">
        <v>0</v>
      </c>
      <c r="R135">
        <v>0</v>
      </c>
      <c r="S135">
        <v>0</v>
      </c>
    </row>
    <row r="136" spans="17:19">
      <c r="Q136">
        <v>0</v>
      </c>
      <c r="R136">
        <v>0</v>
      </c>
      <c r="S136">
        <v>0</v>
      </c>
    </row>
    <row r="137" spans="17:19">
      <c r="Q137">
        <v>0</v>
      </c>
      <c r="R137">
        <v>0</v>
      </c>
      <c r="S137">
        <v>0</v>
      </c>
    </row>
    <row r="138" spans="17:19">
      <c r="Q138">
        <v>0</v>
      </c>
      <c r="R138">
        <v>0</v>
      </c>
      <c r="S138">
        <v>0</v>
      </c>
    </row>
    <row r="139" spans="17:19">
      <c r="Q139">
        <v>0</v>
      </c>
      <c r="R139">
        <v>0</v>
      </c>
      <c r="S139">
        <v>0</v>
      </c>
    </row>
    <row r="140" spans="17:19">
      <c r="Q140">
        <v>0</v>
      </c>
      <c r="R140">
        <v>0</v>
      </c>
      <c r="S140">
        <v>0</v>
      </c>
    </row>
    <row r="141" spans="17:19">
      <c r="Q141">
        <v>0</v>
      </c>
      <c r="R141">
        <v>0</v>
      </c>
      <c r="S141">
        <v>0</v>
      </c>
    </row>
    <row r="142" spans="17:19">
      <c r="Q142">
        <v>0</v>
      </c>
      <c r="R142">
        <v>0</v>
      </c>
      <c r="S142">
        <v>0</v>
      </c>
    </row>
    <row r="143" spans="17:19">
      <c r="Q143">
        <v>0</v>
      </c>
      <c r="R143">
        <v>0</v>
      </c>
      <c r="S143">
        <v>0</v>
      </c>
    </row>
    <row r="144" spans="17:19">
      <c r="Q144">
        <v>0</v>
      </c>
      <c r="R144">
        <v>0</v>
      </c>
      <c r="S144">
        <v>0</v>
      </c>
    </row>
    <row r="145" spans="17:19">
      <c r="Q145">
        <v>0</v>
      </c>
      <c r="R145">
        <v>0</v>
      </c>
      <c r="S145">
        <v>0</v>
      </c>
    </row>
    <row r="146" spans="17:19">
      <c r="Q146">
        <v>0</v>
      </c>
      <c r="R146">
        <v>0</v>
      </c>
      <c r="S146">
        <v>0</v>
      </c>
    </row>
    <row r="147" spans="17:19">
      <c r="Q147">
        <v>0</v>
      </c>
      <c r="R147">
        <v>0</v>
      </c>
      <c r="S147">
        <v>0</v>
      </c>
    </row>
    <row r="148" spans="17:19">
      <c r="Q148">
        <v>0</v>
      </c>
      <c r="R148">
        <v>0</v>
      </c>
      <c r="S148">
        <v>0</v>
      </c>
    </row>
    <row r="149" spans="17:19">
      <c r="Q149">
        <v>0</v>
      </c>
      <c r="R149">
        <v>0</v>
      </c>
      <c r="S149">
        <v>0</v>
      </c>
    </row>
    <row r="150" spans="17:19">
      <c r="Q150">
        <v>0</v>
      </c>
      <c r="R150">
        <v>0</v>
      </c>
      <c r="S150">
        <v>0</v>
      </c>
    </row>
    <row r="151" spans="17:19">
      <c r="Q151">
        <v>0</v>
      </c>
      <c r="R151">
        <v>0</v>
      </c>
      <c r="S151">
        <v>0</v>
      </c>
    </row>
    <row r="152" spans="17:19">
      <c r="Q152">
        <v>0</v>
      </c>
      <c r="R152">
        <v>0</v>
      </c>
      <c r="S152">
        <v>0</v>
      </c>
    </row>
    <row r="153" spans="17:19">
      <c r="Q153">
        <v>0</v>
      </c>
      <c r="R153">
        <v>0</v>
      </c>
      <c r="S153">
        <v>0</v>
      </c>
    </row>
    <row r="154" spans="17:19">
      <c r="Q154">
        <v>0</v>
      </c>
      <c r="R154">
        <v>0</v>
      </c>
      <c r="S154">
        <v>0</v>
      </c>
    </row>
    <row r="155" spans="17:19">
      <c r="Q155">
        <v>0</v>
      </c>
      <c r="R155">
        <v>0</v>
      </c>
      <c r="S155">
        <v>0</v>
      </c>
    </row>
    <row r="156" spans="17:19">
      <c r="Q156">
        <v>0</v>
      </c>
      <c r="R156">
        <v>0</v>
      </c>
      <c r="S156">
        <v>0</v>
      </c>
    </row>
    <row r="157" spans="17:19">
      <c r="Q157">
        <v>0</v>
      </c>
      <c r="R157">
        <v>0</v>
      </c>
      <c r="S157">
        <v>0</v>
      </c>
    </row>
    <row r="158" spans="17:19">
      <c r="Q158">
        <v>0</v>
      </c>
      <c r="R158">
        <v>0</v>
      </c>
      <c r="S158">
        <v>0</v>
      </c>
    </row>
    <row r="159" spans="17:19">
      <c r="Q159">
        <v>0</v>
      </c>
      <c r="R159">
        <v>0</v>
      </c>
      <c r="S159">
        <v>0</v>
      </c>
    </row>
    <row r="160" spans="17:19">
      <c r="Q160">
        <v>0</v>
      </c>
      <c r="R160">
        <v>0</v>
      </c>
      <c r="S160">
        <v>0</v>
      </c>
    </row>
    <row r="161" spans="17:19">
      <c r="Q161">
        <v>0</v>
      </c>
      <c r="R161">
        <v>0</v>
      </c>
      <c r="S161">
        <v>0</v>
      </c>
    </row>
  </sheetData>
  <mergeCells count="4">
    <mergeCell ref="A2:F2"/>
    <mergeCell ref="A3:F3"/>
    <mergeCell ref="A29:F29"/>
    <mergeCell ref="A30:F30"/>
  </mergeCells>
  <pageMargins left="0.25" right="0.25" top="0.75" bottom="0.75" header="0.3" footer="0.3"/>
  <pageSetup paperSize="9" scale="8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61"/>
  <sheetViews>
    <sheetView zoomScaleNormal="100" workbookViewId="0">
      <selection activeCell="D21" sqref="D21"/>
    </sheetView>
  </sheetViews>
  <sheetFormatPr defaultRowHeight="12.75"/>
  <cols>
    <col min="1" max="2" width="9.33203125" customWidth="1"/>
    <col min="3" max="3" width="10.83203125" customWidth="1"/>
    <col min="4" max="5" width="11.1640625" customWidth="1"/>
    <col min="6" max="6" width="78.6640625" customWidth="1"/>
    <col min="8" max="10" width="0" hidden="1" customWidth="1"/>
    <col min="12" max="12" width="8" customWidth="1"/>
    <col min="13" max="14" width="8.83203125" hidden="1" customWidth="1"/>
    <col min="15" max="15" width="0" hidden="1" customWidth="1"/>
    <col min="16" max="16" width="1" customWidth="1"/>
    <col min="17" max="19" width="8.83203125" hidden="1" customWidth="1"/>
  </cols>
  <sheetData>
    <row r="1" spans="1:19" ht="50.25" customHeight="1">
      <c r="A1" s="44"/>
      <c r="B1" s="44"/>
      <c r="C1" s="44"/>
      <c r="D1" s="44"/>
      <c r="E1" s="44"/>
      <c r="F1" s="114" t="s">
        <v>146</v>
      </c>
    </row>
    <row r="2" spans="1:19" ht="56.25" customHeight="1">
      <c r="A2" s="194" t="s">
        <v>39</v>
      </c>
      <c r="B2" s="194"/>
      <c r="C2" s="194"/>
      <c r="D2" s="194"/>
      <c r="E2" s="194"/>
      <c r="F2" s="194"/>
      <c r="O2">
        <f>data!B3</f>
        <v>3.4208000000000003</v>
      </c>
    </row>
    <row r="3" spans="1:19" ht="23.25" customHeight="1">
      <c r="A3" s="258" t="s">
        <v>112</v>
      </c>
      <c r="B3" s="259"/>
      <c r="C3" s="259"/>
      <c r="D3" s="259"/>
      <c r="E3" s="259"/>
      <c r="F3" s="259"/>
    </row>
    <row r="4" spans="1:19" ht="34.9" customHeight="1">
      <c r="A4" s="11" t="s">
        <v>41</v>
      </c>
      <c r="B4" s="9" t="s">
        <v>24</v>
      </c>
      <c r="C4" s="19" t="s">
        <v>25</v>
      </c>
      <c r="D4" s="19" t="s">
        <v>26</v>
      </c>
      <c r="E4" s="19" t="s">
        <v>137</v>
      </c>
      <c r="F4" s="33"/>
    </row>
    <row r="5" spans="1:19" ht="12" customHeight="1">
      <c r="A5" s="2"/>
      <c r="B5" s="13">
        <v>5</v>
      </c>
      <c r="C5" s="62">
        <f>ROUNDUP($O$2*Q5,0)*0.6+H5</f>
        <v>1166.4000000000001</v>
      </c>
      <c r="D5" s="62">
        <f t="shared" ref="D5:E5" si="0">ROUNDUP($O$2*R5,0)*0.6+I5</f>
        <v>1201.5999999999999</v>
      </c>
      <c r="E5" s="62">
        <f t="shared" si="0"/>
        <v>1236.8</v>
      </c>
      <c r="F5" s="33"/>
      <c r="H5">
        <v>729</v>
      </c>
      <c r="I5">
        <v>751</v>
      </c>
      <c r="J5">
        <v>773</v>
      </c>
      <c r="Q5">
        <v>213.1</v>
      </c>
      <c r="R5">
        <v>219.279</v>
      </c>
      <c r="S5">
        <v>225.85300000000001</v>
      </c>
    </row>
    <row r="6" spans="1:19" ht="12" customHeight="1">
      <c r="A6" s="38">
        <v>800</v>
      </c>
      <c r="B6" s="13">
        <v>10</v>
      </c>
      <c r="C6" s="62">
        <f t="shared" ref="C6:C40" si="1">ROUNDUP($O$2*Q6,0)*0.6+H6</f>
        <v>1201.5999999999999</v>
      </c>
      <c r="D6" s="62">
        <f t="shared" ref="D6:D40" si="2">ROUNDUP($O$2*R6,0)*0.6+I6</f>
        <v>1235.2</v>
      </c>
      <c r="E6" s="62">
        <f t="shared" ref="E6:E40" si="3">ROUNDUP($O$2*S6,0)*0.6+J6</f>
        <v>1273.5999999999999</v>
      </c>
      <c r="F6" s="33"/>
      <c r="H6">
        <v>751</v>
      </c>
      <c r="I6">
        <v>772</v>
      </c>
      <c r="J6">
        <v>796</v>
      </c>
      <c r="Q6">
        <v>219.279</v>
      </c>
      <c r="R6">
        <v>225.66299999999998</v>
      </c>
      <c r="S6">
        <v>232.42699999999999</v>
      </c>
    </row>
    <row r="7" spans="1:19" ht="12" customHeight="1">
      <c r="A7" s="5"/>
      <c r="B7" s="13">
        <v>15</v>
      </c>
      <c r="C7" s="62">
        <f t="shared" si="1"/>
        <v>1236.8</v>
      </c>
      <c r="D7" s="62">
        <f t="shared" si="2"/>
        <v>1273.5999999999999</v>
      </c>
      <c r="E7" s="62">
        <f t="shared" si="3"/>
        <v>1310.4000000000001</v>
      </c>
      <c r="F7" s="33"/>
      <c r="H7">
        <v>773</v>
      </c>
      <c r="I7">
        <v>796</v>
      </c>
      <c r="J7">
        <v>819</v>
      </c>
      <c r="Q7">
        <v>225.85300000000001</v>
      </c>
      <c r="R7">
        <v>232.42699999999999</v>
      </c>
      <c r="S7">
        <v>239.39999999999998</v>
      </c>
    </row>
    <row r="8" spans="1:19" ht="12" customHeight="1">
      <c r="A8" s="2"/>
      <c r="B8" s="13">
        <v>5</v>
      </c>
      <c r="C8" s="62">
        <f t="shared" si="1"/>
        <v>1288</v>
      </c>
      <c r="D8" s="62">
        <f t="shared" si="2"/>
        <v>1324.8</v>
      </c>
      <c r="E8" s="62">
        <f t="shared" si="3"/>
        <v>1364.8</v>
      </c>
      <c r="F8" s="33"/>
      <c r="H8">
        <v>805</v>
      </c>
      <c r="I8">
        <v>828</v>
      </c>
      <c r="J8">
        <v>853</v>
      </c>
      <c r="Q8">
        <v>235.04899999999998</v>
      </c>
      <c r="R8">
        <v>241.88899999999998</v>
      </c>
      <c r="S8">
        <v>249.14699999999999</v>
      </c>
    </row>
    <row r="9" spans="1:19" ht="12" customHeight="1">
      <c r="A9" s="38">
        <v>1000</v>
      </c>
      <c r="B9" s="13">
        <v>10</v>
      </c>
      <c r="C9" s="62">
        <f t="shared" si="1"/>
        <v>1324.8</v>
      </c>
      <c r="D9" s="62">
        <f t="shared" si="2"/>
        <v>1363.2</v>
      </c>
      <c r="E9" s="62">
        <f t="shared" si="3"/>
        <v>1404.8</v>
      </c>
      <c r="F9" s="33"/>
      <c r="H9">
        <v>828</v>
      </c>
      <c r="I9">
        <v>852</v>
      </c>
      <c r="J9">
        <v>878</v>
      </c>
      <c r="Q9">
        <v>241.88899999999998</v>
      </c>
      <c r="R9">
        <v>248.93800000000002</v>
      </c>
      <c r="S9">
        <v>256.40499999999997</v>
      </c>
    </row>
    <row r="10" spans="1:19" ht="12" customHeight="1">
      <c r="A10" s="5"/>
      <c r="B10" s="13">
        <v>15</v>
      </c>
      <c r="C10" s="62">
        <f t="shared" si="1"/>
        <v>1364.8</v>
      </c>
      <c r="D10" s="62">
        <f t="shared" si="2"/>
        <v>1404.8</v>
      </c>
      <c r="E10" s="62">
        <f t="shared" si="3"/>
        <v>1446.4</v>
      </c>
      <c r="F10" s="33"/>
      <c r="H10">
        <v>853</v>
      </c>
      <c r="I10">
        <v>878</v>
      </c>
      <c r="J10">
        <v>904</v>
      </c>
      <c r="Q10">
        <v>249.14699999999999</v>
      </c>
      <c r="R10">
        <v>256.40499999999997</v>
      </c>
      <c r="S10">
        <v>264.09999999999997</v>
      </c>
    </row>
    <row r="11" spans="1:19" ht="12" customHeight="1">
      <c r="A11" s="2"/>
      <c r="B11" s="13">
        <v>5</v>
      </c>
      <c r="C11" s="62">
        <f t="shared" si="1"/>
        <v>1288</v>
      </c>
      <c r="D11" s="62">
        <f t="shared" si="2"/>
        <v>1324.8</v>
      </c>
      <c r="E11" s="62">
        <f t="shared" si="3"/>
        <v>1364.8</v>
      </c>
      <c r="F11" s="33"/>
      <c r="H11">
        <v>805</v>
      </c>
      <c r="I11">
        <v>828</v>
      </c>
      <c r="J11">
        <v>853</v>
      </c>
      <c r="Q11">
        <v>235.04899999999998</v>
      </c>
      <c r="R11">
        <v>241.88899999999998</v>
      </c>
      <c r="S11">
        <v>249.14699999999999</v>
      </c>
    </row>
    <row r="12" spans="1:19" ht="12" customHeight="1">
      <c r="A12" s="38">
        <v>1200</v>
      </c>
      <c r="B12" s="13">
        <v>10</v>
      </c>
      <c r="C12" s="62">
        <f t="shared" si="1"/>
        <v>1324.8</v>
      </c>
      <c r="D12" s="62">
        <f t="shared" si="2"/>
        <v>1363.2</v>
      </c>
      <c r="E12" s="62">
        <f t="shared" si="3"/>
        <v>1404.8</v>
      </c>
      <c r="F12" s="33"/>
      <c r="H12">
        <v>828</v>
      </c>
      <c r="I12">
        <v>852</v>
      </c>
      <c r="J12">
        <v>878</v>
      </c>
      <c r="Q12">
        <v>241.88899999999998</v>
      </c>
      <c r="R12">
        <v>248.93800000000002</v>
      </c>
      <c r="S12">
        <v>256.40499999999997</v>
      </c>
    </row>
    <row r="13" spans="1:19" ht="12" customHeight="1">
      <c r="A13" s="5"/>
      <c r="B13" s="13">
        <v>15</v>
      </c>
      <c r="C13" s="62">
        <f t="shared" si="1"/>
        <v>1364.8</v>
      </c>
      <c r="D13" s="62">
        <f t="shared" si="2"/>
        <v>1404.8</v>
      </c>
      <c r="E13" s="62">
        <f t="shared" si="3"/>
        <v>1446.4</v>
      </c>
      <c r="F13" s="33"/>
      <c r="H13">
        <v>853</v>
      </c>
      <c r="I13">
        <v>878</v>
      </c>
      <c r="J13">
        <v>904</v>
      </c>
      <c r="Q13">
        <v>249.14699999999999</v>
      </c>
      <c r="R13">
        <v>256.40499999999997</v>
      </c>
      <c r="S13">
        <v>264.09999999999997</v>
      </c>
    </row>
    <row r="14" spans="1:19" ht="12" customHeight="1">
      <c r="A14" s="2"/>
      <c r="B14" s="13">
        <v>5</v>
      </c>
      <c r="C14" s="62">
        <f t="shared" si="1"/>
        <v>1288</v>
      </c>
      <c r="D14" s="62">
        <f t="shared" si="2"/>
        <v>1324.8</v>
      </c>
      <c r="E14" s="62">
        <f t="shared" si="3"/>
        <v>1364.8</v>
      </c>
      <c r="F14" s="33"/>
      <c r="H14">
        <v>805</v>
      </c>
      <c r="I14">
        <v>828</v>
      </c>
      <c r="J14">
        <v>853</v>
      </c>
      <c r="Q14">
        <v>235.04899999999998</v>
      </c>
      <c r="R14">
        <v>241.88899999999998</v>
      </c>
      <c r="S14">
        <v>249.14699999999999</v>
      </c>
    </row>
    <row r="15" spans="1:19" ht="12" customHeight="1">
      <c r="A15" s="38">
        <v>1250</v>
      </c>
      <c r="B15" s="13">
        <v>10</v>
      </c>
      <c r="C15" s="62">
        <f t="shared" si="1"/>
        <v>1324.8</v>
      </c>
      <c r="D15" s="62">
        <f t="shared" si="2"/>
        <v>1363.2</v>
      </c>
      <c r="E15" s="62">
        <f t="shared" si="3"/>
        <v>1404.8</v>
      </c>
      <c r="F15" s="33"/>
      <c r="H15">
        <v>828</v>
      </c>
      <c r="I15">
        <v>852</v>
      </c>
      <c r="J15">
        <v>878</v>
      </c>
      <c r="Q15">
        <v>241.88899999999998</v>
      </c>
      <c r="R15">
        <v>248.93800000000002</v>
      </c>
      <c r="S15">
        <v>256.40499999999997</v>
      </c>
    </row>
    <row r="16" spans="1:19" ht="12" customHeight="1">
      <c r="A16" s="5"/>
      <c r="B16" s="13">
        <v>15</v>
      </c>
      <c r="C16" s="62">
        <f t="shared" si="1"/>
        <v>1364.8</v>
      </c>
      <c r="D16" s="62">
        <f t="shared" si="2"/>
        <v>1404.8</v>
      </c>
      <c r="E16" s="62">
        <f t="shared" si="3"/>
        <v>1446.4</v>
      </c>
      <c r="F16" s="33"/>
      <c r="H16">
        <v>853</v>
      </c>
      <c r="I16">
        <v>878</v>
      </c>
      <c r="J16">
        <v>904</v>
      </c>
      <c r="Q16">
        <v>249.14699999999999</v>
      </c>
      <c r="R16">
        <v>256.40499999999997</v>
      </c>
      <c r="S16">
        <v>264.09999999999997</v>
      </c>
    </row>
    <row r="17" spans="1:24" ht="12" customHeight="1">
      <c r="A17" s="2"/>
      <c r="B17" s="13">
        <v>5</v>
      </c>
      <c r="C17" s="62">
        <f t="shared" si="1"/>
        <v>1379.1999999999998</v>
      </c>
      <c r="D17" s="62">
        <f t="shared" si="2"/>
        <v>1419.1999999999998</v>
      </c>
      <c r="E17" s="62">
        <f t="shared" si="3"/>
        <v>1462.4</v>
      </c>
      <c r="F17" s="33"/>
      <c r="H17">
        <v>862</v>
      </c>
      <c r="I17">
        <v>887</v>
      </c>
      <c r="J17">
        <v>914</v>
      </c>
      <c r="Q17">
        <v>251.959</v>
      </c>
      <c r="R17">
        <v>259.29300000000001</v>
      </c>
      <c r="S17">
        <v>267.08299999999997</v>
      </c>
    </row>
    <row r="18" spans="1:24" ht="12" customHeight="1">
      <c r="A18" s="38">
        <v>1500</v>
      </c>
      <c r="B18" s="13">
        <v>10</v>
      </c>
      <c r="C18" s="62">
        <f t="shared" si="1"/>
        <v>1419.1999999999998</v>
      </c>
      <c r="D18" s="62">
        <f t="shared" si="2"/>
        <v>1460.8</v>
      </c>
      <c r="E18" s="62">
        <f t="shared" si="3"/>
        <v>1505.6</v>
      </c>
      <c r="F18" s="33"/>
      <c r="H18">
        <v>887</v>
      </c>
      <c r="I18">
        <v>913</v>
      </c>
      <c r="J18">
        <v>941</v>
      </c>
      <c r="Q18">
        <v>259.29300000000001</v>
      </c>
      <c r="R18">
        <v>266.85499999999996</v>
      </c>
      <c r="S18">
        <v>274.85399999999998</v>
      </c>
    </row>
    <row r="19" spans="1:24" ht="12" customHeight="1">
      <c r="A19" s="5"/>
      <c r="B19" s="13">
        <v>15</v>
      </c>
      <c r="C19" s="62">
        <f t="shared" si="1"/>
        <v>1462.4</v>
      </c>
      <c r="D19" s="62">
        <f t="shared" si="2"/>
        <v>1505.6</v>
      </c>
      <c r="E19" s="62">
        <f t="shared" si="3"/>
        <v>1550.4</v>
      </c>
      <c r="F19" s="33"/>
      <c r="H19">
        <v>914</v>
      </c>
      <c r="I19">
        <v>941</v>
      </c>
      <c r="J19">
        <v>969</v>
      </c>
      <c r="Q19">
        <v>267.08299999999997</v>
      </c>
      <c r="R19">
        <v>274.85399999999998</v>
      </c>
      <c r="S19">
        <v>283.09999999999997</v>
      </c>
    </row>
    <row r="20" spans="1:24" ht="12" customHeight="1">
      <c r="A20" s="2"/>
      <c r="B20" s="13">
        <v>5</v>
      </c>
      <c r="C20" s="62">
        <f t="shared" si="1"/>
        <v>1379.1999999999998</v>
      </c>
      <c r="D20" s="62">
        <f t="shared" si="2"/>
        <v>1419.1999999999998</v>
      </c>
      <c r="E20" s="62">
        <f t="shared" si="3"/>
        <v>1462.4</v>
      </c>
      <c r="F20" s="33"/>
      <c r="H20">
        <v>862</v>
      </c>
      <c r="I20">
        <v>887</v>
      </c>
      <c r="J20">
        <v>914</v>
      </c>
      <c r="Q20">
        <v>251.959</v>
      </c>
      <c r="R20">
        <v>259.29300000000001</v>
      </c>
      <c r="S20">
        <v>267.08299999999997</v>
      </c>
    </row>
    <row r="21" spans="1:24" ht="12" customHeight="1">
      <c r="A21" s="38">
        <v>1600</v>
      </c>
      <c r="B21" s="13">
        <v>10</v>
      </c>
      <c r="C21" s="62">
        <f t="shared" si="1"/>
        <v>1419.1999999999998</v>
      </c>
      <c r="D21" s="62">
        <f t="shared" si="2"/>
        <v>1460.8</v>
      </c>
      <c r="E21" s="62">
        <f t="shared" si="3"/>
        <v>1505.6</v>
      </c>
      <c r="F21" s="33"/>
      <c r="H21">
        <v>887</v>
      </c>
      <c r="I21">
        <v>913</v>
      </c>
      <c r="J21">
        <v>941</v>
      </c>
      <c r="Q21">
        <v>259.29300000000001</v>
      </c>
      <c r="R21">
        <v>266.85499999999996</v>
      </c>
      <c r="S21">
        <v>274.85399999999998</v>
      </c>
    </row>
    <row r="22" spans="1:24" ht="12" customHeight="1">
      <c r="A22" s="5"/>
      <c r="B22" s="13">
        <v>15</v>
      </c>
      <c r="C22" s="62">
        <f t="shared" si="1"/>
        <v>1462.4</v>
      </c>
      <c r="D22" s="62">
        <f t="shared" si="2"/>
        <v>1505.6</v>
      </c>
      <c r="E22" s="62">
        <f t="shared" si="3"/>
        <v>1550.4</v>
      </c>
      <c r="F22" s="33"/>
      <c r="H22">
        <v>914</v>
      </c>
      <c r="I22">
        <v>941</v>
      </c>
      <c r="J22">
        <v>969</v>
      </c>
      <c r="Q22">
        <v>267.08299999999997</v>
      </c>
      <c r="R22">
        <v>274.85399999999998</v>
      </c>
      <c r="S22">
        <v>283.09999999999997</v>
      </c>
    </row>
    <row r="23" spans="1:24" ht="12" customHeight="1">
      <c r="A23" s="2"/>
      <c r="B23" s="13">
        <v>5</v>
      </c>
      <c r="C23" s="62">
        <f t="shared" si="1"/>
        <v>1454.4</v>
      </c>
      <c r="D23" s="62">
        <f t="shared" si="2"/>
        <v>1496</v>
      </c>
      <c r="E23" s="62">
        <f t="shared" si="3"/>
        <v>1540.8</v>
      </c>
      <c r="F23" s="33"/>
      <c r="H23">
        <v>909</v>
      </c>
      <c r="I23">
        <v>935</v>
      </c>
      <c r="J23">
        <v>963</v>
      </c>
      <c r="Q23">
        <v>265.48699999999997</v>
      </c>
      <c r="R23">
        <v>273.22000000000003</v>
      </c>
      <c r="S23">
        <v>281.40899999999999</v>
      </c>
    </row>
    <row r="24" spans="1:24" ht="12" customHeight="1">
      <c r="A24" s="38">
        <v>2000</v>
      </c>
      <c r="B24" s="13">
        <v>10</v>
      </c>
      <c r="C24" s="62">
        <f t="shared" si="1"/>
        <v>1496</v>
      </c>
      <c r="D24" s="62">
        <f t="shared" si="2"/>
        <v>1539.1999999999998</v>
      </c>
      <c r="E24" s="62">
        <f t="shared" si="3"/>
        <v>1585.6</v>
      </c>
      <c r="F24" s="33"/>
      <c r="H24">
        <v>935</v>
      </c>
      <c r="I24">
        <v>962</v>
      </c>
      <c r="J24">
        <v>991</v>
      </c>
      <c r="Q24">
        <v>273.22000000000003</v>
      </c>
      <c r="R24">
        <v>281.18099999999998</v>
      </c>
      <c r="S24">
        <v>289.61700000000002</v>
      </c>
    </row>
    <row r="25" spans="1:24" ht="12" customHeight="1">
      <c r="A25" s="5"/>
      <c r="B25" s="13">
        <v>15</v>
      </c>
      <c r="C25" s="62">
        <f t="shared" si="1"/>
        <v>1540.8</v>
      </c>
      <c r="D25" s="62">
        <f t="shared" si="2"/>
        <v>1585.6</v>
      </c>
      <c r="E25" s="62">
        <f t="shared" si="3"/>
        <v>1633.6</v>
      </c>
      <c r="F25" s="33"/>
      <c r="H25">
        <v>963</v>
      </c>
      <c r="I25">
        <v>991</v>
      </c>
      <c r="J25">
        <v>1021</v>
      </c>
      <c r="Q25">
        <v>281.40899999999999</v>
      </c>
      <c r="R25">
        <v>289.61700000000002</v>
      </c>
      <c r="S25">
        <v>298.3</v>
      </c>
    </row>
    <row r="26" spans="1:24" ht="12" customHeight="1">
      <c r="A26" s="2"/>
      <c r="B26" s="13">
        <v>5</v>
      </c>
      <c r="C26" s="62">
        <f t="shared" si="1"/>
        <v>1564.8</v>
      </c>
      <c r="D26" s="62">
        <f t="shared" si="2"/>
        <v>1611.1999999999998</v>
      </c>
      <c r="E26" s="62">
        <f t="shared" si="3"/>
        <v>1659.1999999999998</v>
      </c>
      <c r="F26" s="33"/>
      <c r="H26">
        <v>978</v>
      </c>
      <c r="I26">
        <v>1007</v>
      </c>
      <c r="J26">
        <v>1037</v>
      </c>
      <c r="Q26">
        <v>285.779</v>
      </c>
      <c r="R26">
        <v>294.101</v>
      </c>
      <c r="S26">
        <v>302.91699999999997</v>
      </c>
    </row>
    <row r="27" spans="1:24" ht="12" customHeight="1">
      <c r="A27" s="38">
        <v>2500</v>
      </c>
      <c r="B27" s="13">
        <v>10</v>
      </c>
      <c r="C27" s="62">
        <f t="shared" si="1"/>
        <v>1611.1999999999998</v>
      </c>
      <c r="D27" s="62">
        <f t="shared" si="2"/>
        <v>1657.6</v>
      </c>
      <c r="E27" s="62">
        <f t="shared" si="3"/>
        <v>1707.1999999999998</v>
      </c>
      <c r="F27" s="33"/>
      <c r="H27">
        <v>1007</v>
      </c>
      <c r="I27">
        <v>1036</v>
      </c>
      <c r="J27">
        <v>1067</v>
      </c>
      <c r="Q27">
        <v>294.101</v>
      </c>
      <c r="R27">
        <v>302.67</v>
      </c>
      <c r="S27">
        <v>311.75200000000001</v>
      </c>
    </row>
    <row r="28" spans="1:24" ht="12" customHeight="1">
      <c r="A28" s="5"/>
      <c r="B28" s="13">
        <v>15</v>
      </c>
      <c r="C28" s="62">
        <f t="shared" si="1"/>
        <v>1659.1999999999998</v>
      </c>
      <c r="D28" s="62">
        <f t="shared" si="2"/>
        <v>1707.1999999999998</v>
      </c>
      <c r="E28" s="62">
        <f t="shared" si="3"/>
        <v>1758.4</v>
      </c>
      <c r="F28" s="33"/>
      <c r="H28">
        <v>1037</v>
      </c>
      <c r="I28">
        <v>1067</v>
      </c>
      <c r="J28">
        <v>1099</v>
      </c>
      <c r="Q28">
        <v>302.91699999999997</v>
      </c>
      <c r="R28">
        <v>311.75200000000001</v>
      </c>
      <c r="S28">
        <v>321.09999999999997</v>
      </c>
    </row>
    <row r="29" spans="1:24" ht="12" customHeight="1">
      <c r="A29" s="2"/>
      <c r="B29" s="13">
        <v>5</v>
      </c>
      <c r="C29" s="125">
        <v>1592</v>
      </c>
      <c r="D29" s="125">
        <v>1638.4</v>
      </c>
      <c r="E29" s="125">
        <v>1688</v>
      </c>
      <c r="F29" s="33"/>
      <c r="H29">
        <v>1157</v>
      </c>
      <c r="I29">
        <v>1191</v>
      </c>
      <c r="J29">
        <v>1227</v>
      </c>
      <c r="Q29">
        <v>338.2</v>
      </c>
      <c r="R29">
        <v>348.04199999999997</v>
      </c>
      <c r="S29">
        <v>358.49200000000002</v>
      </c>
    </row>
    <row r="30" spans="1:24" ht="12" customHeight="1">
      <c r="A30" s="38">
        <v>3000</v>
      </c>
      <c r="B30" s="13">
        <v>10</v>
      </c>
      <c r="C30" s="125">
        <v>1638.4</v>
      </c>
      <c r="D30" s="125">
        <v>1686.4</v>
      </c>
      <c r="E30" s="125">
        <v>1737.6</v>
      </c>
      <c r="F30" s="33"/>
      <c r="H30">
        <v>1191</v>
      </c>
      <c r="I30">
        <v>1226</v>
      </c>
      <c r="J30">
        <v>1263</v>
      </c>
      <c r="Q30">
        <v>348.04199999999997</v>
      </c>
      <c r="R30">
        <v>358.18799999999999</v>
      </c>
      <c r="S30">
        <v>368.92299999999994</v>
      </c>
    </row>
    <row r="31" spans="1:24" ht="12" customHeight="1">
      <c r="A31" s="5"/>
      <c r="B31" s="13">
        <v>15</v>
      </c>
      <c r="C31" s="125">
        <v>1688</v>
      </c>
      <c r="D31" s="125">
        <v>1737.6</v>
      </c>
      <c r="E31" s="125">
        <v>1788.8</v>
      </c>
      <c r="F31" s="33"/>
      <c r="H31">
        <v>1227</v>
      </c>
      <c r="I31">
        <v>1263</v>
      </c>
      <c r="J31">
        <v>1300</v>
      </c>
      <c r="Q31">
        <v>358.49200000000002</v>
      </c>
      <c r="R31">
        <v>368.92299999999994</v>
      </c>
      <c r="S31">
        <v>380</v>
      </c>
      <c r="V31" s="62"/>
      <c r="W31" s="62"/>
      <c r="X31" s="62"/>
    </row>
    <row r="32" spans="1:24" ht="12" customHeight="1">
      <c r="A32" s="2"/>
      <c r="B32" s="13">
        <v>5</v>
      </c>
      <c r="C32" s="125">
        <v>1851.2</v>
      </c>
      <c r="D32" s="125">
        <v>1905.6</v>
      </c>
      <c r="E32" s="125">
        <v>1963.2</v>
      </c>
      <c r="F32" s="33"/>
      <c r="H32">
        <v>995</v>
      </c>
      <c r="I32">
        <v>1024</v>
      </c>
      <c r="J32">
        <v>1055</v>
      </c>
      <c r="Q32">
        <v>290.85200000000003</v>
      </c>
      <c r="R32">
        <v>299.32599999999996</v>
      </c>
      <c r="S32">
        <v>308.29399999999998</v>
      </c>
      <c r="V32" s="62"/>
      <c r="W32" s="62"/>
      <c r="X32" s="62"/>
    </row>
    <row r="33" spans="1:24" ht="12" customHeight="1">
      <c r="A33" s="38">
        <v>3200</v>
      </c>
      <c r="B33" s="13">
        <v>10</v>
      </c>
      <c r="C33" s="125">
        <v>1905.6</v>
      </c>
      <c r="D33" s="125">
        <v>1961.6</v>
      </c>
      <c r="E33" s="125">
        <v>2020.8</v>
      </c>
      <c r="F33" s="33"/>
      <c r="H33">
        <v>1024</v>
      </c>
      <c r="I33">
        <v>1054</v>
      </c>
      <c r="J33">
        <v>1086</v>
      </c>
      <c r="Q33">
        <v>299.32599999999996</v>
      </c>
      <c r="R33">
        <v>308.04699999999997</v>
      </c>
      <c r="S33">
        <v>317.28100000000001</v>
      </c>
      <c r="V33" s="62"/>
      <c r="W33" s="62"/>
      <c r="X33" s="62"/>
    </row>
    <row r="34" spans="1:24" ht="12" customHeight="1">
      <c r="A34" s="5"/>
      <c r="B34" s="13">
        <v>15</v>
      </c>
      <c r="C34" s="125">
        <v>1963.2</v>
      </c>
      <c r="D34" s="125">
        <v>2020.8</v>
      </c>
      <c r="E34" s="125">
        <v>2080</v>
      </c>
      <c r="F34" s="33"/>
      <c r="H34">
        <v>1055</v>
      </c>
      <c r="I34">
        <v>1086</v>
      </c>
      <c r="J34">
        <v>1118</v>
      </c>
      <c r="Q34">
        <v>308.29399999999998</v>
      </c>
      <c r="R34">
        <v>317.28100000000001</v>
      </c>
      <c r="S34">
        <v>326.8</v>
      </c>
    </row>
    <row r="35" spans="1:24" ht="12" customHeight="1">
      <c r="A35" s="2"/>
      <c r="B35" s="13">
        <v>5</v>
      </c>
      <c r="C35" s="125">
        <f t="shared" si="1"/>
        <v>2056</v>
      </c>
      <c r="D35" s="125">
        <f t="shared" si="2"/>
        <v>2115.1999999999998</v>
      </c>
      <c r="E35" s="125">
        <f t="shared" si="3"/>
        <v>2179.1999999999998</v>
      </c>
      <c r="F35" s="33"/>
      <c r="H35">
        <v>1285</v>
      </c>
      <c r="I35">
        <v>1322</v>
      </c>
      <c r="J35">
        <v>1362</v>
      </c>
      <c r="Q35">
        <v>375.40199999999999</v>
      </c>
      <c r="R35">
        <v>386.327</v>
      </c>
      <c r="S35">
        <v>397.91699999999997</v>
      </c>
    </row>
    <row r="36" spans="1:24" ht="12" customHeight="1">
      <c r="A36" s="38">
        <v>4000</v>
      </c>
      <c r="B36" s="13">
        <v>10</v>
      </c>
      <c r="C36" s="62">
        <f t="shared" si="1"/>
        <v>2115.1999999999998</v>
      </c>
      <c r="D36" s="62">
        <f t="shared" si="2"/>
        <v>2177.6</v>
      </c>
      <c r="E36" s="62">
        <f t="shared" si="3"/>
        <v>2241.6</v>
      </c>
      <c r="F36" s="33"/>
      <c r="H36">
        <v>1322</v>
      </c>
      <c r="I36">
        <v>1361</v>
      </c>
      <c r="J36">
        <v>1401</v>
      </c>
      <c r="Q36">
        <v>386.327</v>
      </c>
      <c r="R36">
        <v>397.59399999999994</v>
      </c>
      <c r="S36">
        <v>409.50700000000001</v>
      </c>
    </row>
    <row r="37" spans="1:24" ht="12" customHeight="1">
      <c r="A37" s="5"/>
      <c r="B37" s="13">
        <v>15</v>
      </c>
      <c r="C37" s="62">
        <f t="shared" si="1"/>
        <v>2179.1999999999998</v>
      </c>
      <c r="D37" s="62">
        <f t="shared" si="2"/>
        <v>2241.6</v>
      </c>
      <c r="E37" s="62">
        <f t="shared" si="3"/>
        <v>2308.8000000000002</v>
      </c>
      <c r="F37" s="33"/>
      <c r="H37">
        <v>1362</v>
      </c>
      <c r="I37">
        <v>1401</v>
      </c>
      <c r="J37">
        <v>1443</v>
      </c>
      <c r="Q37">
        <v>397.91699999999997</v>
      </c>
      <c r="R37">
        <v>409.50700000000001</v>
      </c>
      <c r="S37">
        <v>421.79999999999995</v>
      </c>
    </row>
    <row r="38" spans="1:24" ht="12" customHeight="1">
      <c r="A38" s="2"/>
      <c r="B38" s="13">
        <v>5</v>
      </c>
      <c r="C38" s="62">
        <f t="shared" si="1"/>
        <v>2574.4</v>
      </c>
      <c r="D38" s="62">
        <f t="shared" si="2"/>
        <v>2648</v>
      </c>
      <c r="E38" s="62">
        <f t="shared" si="3"/>
        <v>2728</v>
      </c>
      <c r="F38" s="33"/>
      <c r="H38">
        <v>1609</v>
      </c>
      <c r="I38">
        <v>1655</v>
      </c>
      <c r="J38">
        <v>1705</v>
      </c>
      <c r="Q38">
        <v>470.09799999999996</v>
      </c>
      <c r="R38">
        <v>483.79699999999997</v>
      </c>
      <c r="S38">
        <v>498.29399999999998</v>
      </c>
    </row>
    <row r="39" spans="1:24" ht="12" customHeight="1">
      <c r="A39" s="38">
        <v>5000</v>
      </c>
      <c r="B39" s="13">
        <v>10</v>
      </c>
      <c r="C39" s="62">
        <f t="shared" si="1"/>
        <v>2648</v>
      </c>
      <c r="D39" s="62">
        <f t="shared" si="2"/>
        <v>2726.4</v>
      </c>
      <c r="E39" s="62">
        <f t="shared" si="3"/>
        <v>2808</v>
      </c>
      <c r="F39" s="33"/>
      <c r="H39">
        <v>1655</v>
      </c>
      <c r="I39">
        <v>1704</v>
      </c>
      <c r="J39">
        <v>1755</v>
      </c>
      <c r="Q39">
        <v>483.79699999999997</v>
      </c>
      <c r="R39">
        <v>497.87600000000003</v>
      </c>
      <c r="S39">
        <v>512.80999999999995</v>
      </c>
    </row>
    <row r="40" spans="1:24" ht="12" customHeight="1">
      <c r="A40" s="5"/>
      <c r="B40" s="13">
        <v>15</v>
      </c>
      <c r="C40" s="62">
        <f t="shared" si="1"/>
        <v>2728</v>
      </c>
      <c r="D40" s="62">
        <f t="shared" si="2"/>
        <v>2808</v>
      </c>
      <c r="E40" s="62">
        <f t="shared" si="3"/>
        <v>2891.2</v>
      </c>
      <c r="F40" s="33"/>
      <c r="H40">
        <v>1705</v>
      </c>
      <c r="I40">
        <v>1755</v>
      </c>
      <c r="J40">
        <v>1807</v>
      </c>
      <c r="Q40">
        <v>498.29399999999998</v>
      </c>
      <c r="R40">
        <v>512.80999999999995</v>
      </c>
      <c r="S40">
        <v>528.19999999999993</v>
      </c>
    </row>
    <row r="41" spans="1:24" ht="27" customHeight="1">
      <c r="A41" s="167" t="s">
        <v>29</v>
      </c>
      <c r="B41" s="167"/>
      <c r="C41" s="167"/>
      <c r="D41" s="167"/>
      <c r="E41" s="167"/>
      <c r="F41" s="167"/>
      <c r="Q41">
        <v>0</v>
      </c>
      <c r="R41">
        <v>0</v>
      </c>
      <c r="S41">
        <v>0</v>
      </c>
    </row>
    <row r="42" spans="1:24" ht="12.75" customHeight="1">
      <c r="A42" s="169" t="s">
        <v>113</v>
      </c>
      <c r="B42" s="169"/>
      <c r="C42" s="169"/>
      <c r="D42" s="169"/>
      <c r="E42" s="169"/>
      <c r="F42" s="169"/>
      <c r="Q42">
        <v>0</v>
      </c>
      <c r="R42">
        <v>0</v>
      </c>
      <c r="S42">
        <v>0</v>
      </c>
    </row>
    <row r="43" spans="1:24" ht="12.75" customHeight="1">
      <c r="A43" s="169" t="s">
        <v>90</v>
      </c>
      <c r="B43" s="169"/>
      <c r="C43" s="169"/>
      <c r="D43" s="169"/>
      <c r="E43" s="169"/>
      <c r="F43" s="169"/>
      <c r="Q43">
        <v>0</v>
      </c>
      <c r="R43">
        <v>0</v>
      </c>
      <c r="S43">
        <v>0</v>
      </c>
    </row>
    <row r="44" spans="1:24" ht="12.75" customHeight="1">
      <c r="A44" s="169" t="s">
        <v>76</v>
      </c>
      <c r="B44" s="169"/>
      <c r="C44" s="169"/>
      <c r="D44" s="169"/>
      <c r="E44" s="169"/>
      <c r="F44" s="169"/>
      <c r="Q44">
        <v>0</v>
      </c>
      <c r="R44">
        <v>0</v>
      </c>
      <c r="S44">
        <v>0</v>
      </c>
    </row>
    <row r="45" spans="1:24" ht="12.75" customHeight="1">
      <c r="A45" s="169" t="s">
        <v>77</v>
      </c>
      <c r="B45" s="169"/>
      <c r="C45" s="169"/>
      <c r="D45" s="169"/>
      <c r="E45" s="169"/>
      <c r="F45" s="169"/>
      <c r="Q45">
        <v>0</v>
      </c>
      <c r="R45">
        <v>0</v>
      </c>
      <c r="S45">
        <v>0</v>
      </c>
    </row>
    <row r="46" spans="1:24" ht="57" customHeight="1">
      <c r="Q46">
        <v>0</v>
      </c>
      <c r="R46">
        <v>0</v>
      </c>
      <c r="S46">
        <v>0</v>
      </c>
    </row>
    <row r="47" spans="1:24">
      <c r="Q47">
        <v>0</v>
      </c>
      <c r="R47">
        <v>0</v>
      </c>
      <c r="S47">
        <v>0</v>
      </c>
    </row>
    <row r="48" spans="1:24">
      <c r="Q48">
        <v>0</v>
      </c>
      <c r="R48">
        <v>0</v>
      </c>
      <c r="S48">
        <v>0</v>
      </c>
    </row>
    <row r="49" spans="17:19">
      <c r="Q49">
        <v>0</v>
      </c>
      <c r="R49">
        <v>0</v>
      </c>
      <c r="S49">
        <v>0</v>
      </c>
    </row>
    <row r="50" spans="17:19">
      <c r="Q50">
        <v>0</v>
      </c>
      <c r="R50">
        <v>0</v>
      </c>
      <c r="S50">
        <v>0</v>
      </c>
    </row>
    <row r="51" spans="17:19">
      <c r="Q51">
        <v>0</v>
      </c>
      <c r="R51">
        <v>0</v>
      </c>
      <c r="S51">
        <v>0</v>
      </c>
    </row>
    <row r="52" spans="17:19">
      <c r="Q52">
        <v>0</v>
      </c>
      <c r="R52">
        <v>0</v>
      </c>
      <c r="S52">
        <v>0</v>
      </c>
    </row>
    <row r="53" spans="17:19">
      <c r="Q53">
        <v>0</v>
      </c>
      <c r="R53">
        <v>0</v>
      </c>
      <c r="S53">
        <v>0</v>
      </c>
    </row>
    <row r="54" spans="17:19">
      <c r="Q54">
        <v>0</v>
      </c>
      <c r="R54">
        <v>0</v>
      </c>
      <c r="S54">
        <v>0</v>
      </c>
    </row>
    <row r="55" spans="17:19">
      <c r="Q55">
        <v>0</v>
      </c>
      <c r="R55">
        <v>0</v>
      </c>
      <c r="S55">
        <v>0</v>
      </c>
    </row>
    <row r="56" spans="17:19">
      <c r="Q56">
        <v>0</v>
      </c>
      <c r="R56">
        <v>0</v>
      </c>
      <c r="S56">
        <v>0</v>
      </c>
    </row>
    <row r="57" spans="17:19">
      <c r="Q57">
        <v>0</v>
      </c>
      <c r="R57">
        <v>0</v>
      </c>
      <c r="S57">
        <v>0</v>
      </c>
    </row>
    <row r="58" spans="17:19">
      <c r="Q58">
        <v>0</v>
      </c>
      <c r="R58">
        <v>0</v>
      </c>
      <c r="S58">
        <v>0</v>
      </c>
    </row>
    <row r="59" spans="17:19">
      <c r="Q59">
        <v>0</v>
      </c>
      <c r="R59">
        <v>0</v>
      </c>
      <c r="S59">
        <v>0</v>
      </c>
    </row>
    <row r="60" spans="17:19">
      <c r="Q60">
        <v>0</v>
      </c>
      <c r="R60">
        <v>0</v>
      </c>
      <c r="S60">
        <v>0</v>
      </c>
    </row>
    <row r="61" spans="17:19">
      <c r="Q61">
        <v>0</v>
      </c>
      <c r="R61">
        <v>0</v>
      </c>
      <c r="S61">
        <v>0</v>
      </c>
    </row>
    <row r="62" spans="17:19">
      <c r="Q62">
        <v>0</v>
      </c>
      <c r="R62">
        <v>0</v>
      </c>
      <c r="S62">
        <v>0</v>
      </c>
    </row>
    <row r="63" spans="17:19">
      <c r="Q63">
        <v>0</v>
      </c>
      <c r="R63">
        <v>0</v>
      </c>
      <c r="S63">
        <v>0</v>
      </c>
    </row>
    <row r="64" spans="17:19">
      <c r="Q64">
        <v>0</v>
      </c>
      <c r="R64">
        <v>0</v>
      </c>
      <c r="S64">
        <v>0</v>
      </c>
    </row>
    <row r="65" spans="17:19">
      <c r="Q65">
        <v>0</v>
      </c>
      <c r="R65">
        <v>0</v>
      </c>
      <c r="S65">
        <v>0</v>
      </c>
    </row>
    <row r="66" spans="17:19">
      <c r="Q66">
        <v>0</v>
      </c>
      <c r="R66">
        <v>0</v>
      </c>
      <c r="S66">
        <v>0</v>
      </c>
    </row>
    <row r="67" spans="17:19">
      <c r="Q67">
        <v>0</v>
      </c>
      <c r="R67">
        <v>0</v>
      </c>
      <c r="S67">
        <v>0</v>
      </c>
    </row>
    <row r="68" spans="17:19">
      <c r="Q68">
        <v>0</v>
      </c>
      <c r="R68">
        <v>0</v>
      </c>
      <c r="S68">
        <v>0</v>
      </c>
    </row>
    <row r="69" spans="17:19">
      <c r="Q69">
        <v>0</v>
      </c>
      <c r="R69">
        <v>0</v>
      </c>
      <c r="S69">
        <v>0</v>
      </c>
    </row>
    <row r="70" spans="17:19">
      <c r="Q70">
        <v>0</v>
      </c>
      <c r="R70">
        <v>0</v>
      </c>
      <c r="S70">
        <v>0</v>
      </c>
    </row>
    <row r="71" spans="17:19">
      <c r="Q71">
        <v>0</v>
      </c>
      <c r="R71">
        <v>0</v>
      </c>
      <c r="S71">
        <v>0</v>
      </c>
    </row>
    <row r="72" spans="17:19">
      <c r="Q72">
        <v>0</v>
      </c>
      <c r="R72">
        <v>0</v>
      </c>
      <c r="S72">
        <v>0</v>
      </c>
    </row>
    <row r="73" spans="17:19">
      <c r="Q73">
        <v>0</v>
      </c>
      <c r="R73">
        <v>0</v>
      </c>
      <c r="S73">
        <v>0</v>
      </c>
    </row>
    <row r="74" spans="17:19">
      <c r="Q74">
        <v>0</v>
      </c>
      <c r="R74">
        <v>0</v>
      </c>
      <c r="S74">
        <v>0</v>
      </c>
    </row>
    <row r="75" spans="17:19">
      <c r="Q75">
        <v>0</v>
      </c>
      <c r="R75">
        <v>0</v>
      </c>
      <c r="S75">
        <v>0</v>
      </c>
    </row>
    <row r="76" spans="17:19">
      <c r="Q76">
        <v>0</v>
      </c>
      <c r="R76">
        <v>0</v>
      </c>
      <c r="S76">
        <v>0</v>
      </c>
    </row>
    <row r="77" spans="17:19">
      <c r="Q77">
        <v>0</v>
      </c>
      <c r="R77">
        <v>0</v>
      </c>
      <c r="S77">
        <v>0</v>
      </c>
    </row>
    <row r="78" spans="17:19">
      <c r="Q78">
        <v>0</v>
      </c>
      <c r="R78">
        <v>0</v>
      </c>
      <c r="S78">
        <v>0</v>
      </c>
    </row>
    <row r="79" spans="17:19">
      <c r="Q79">
        <v>0</v>
      </c>
      <c r="R79">
        <v>0</v>
      </c>
      <c r="S79">
        <v>0</v>
      </c>
    </row>
    <row r="80" spans="17:19">
      <c r="Q80">
        <v>0</v>
      </c>
      <c r="R80">
        <v>0</v>
      </c>
      <c r="S80">
        <v>0</v>
      </c>
    </row>
    <row r="81" spans="17:19">
      <c r="Q81">
        <v>0</v>
      </c>
      <c r="R81">
        <v>0</v>
      </c>
      <c r="S81">
        <v>0</v>
      </c>
    </row>
    <row r="82" spans="17:19">
      <c r="Q82">
        <v>0</v>
      </c>
      <c r="R82">
        <v>0</v>
      </c>
      <c r="S82">
        <v>0</v>
      </c>
    </row>
    <row r="83" spans="17:19">
      <c r="Q83">
        <v>0</v>
      </c>
      <c r="R83">
        <v>0</v>
      </c>
      <c r="S83">
        <v>0</v>
      </c>
    </row>
    <row r="84" spans="17:19">
      <c r="Q84">
        <v>0</v>
      </c>
      <c r="R84">
        <v>0</v>
      </c>
      <c r="S84">
        <v>0</v>
      </c>
    </row>
    <row r="85" spans="17:19">
      <c r="Q85">
        <v>0</v>
      </c>
      <c r="R85">
        <v>0</v>
      </c>
      <c r="S85">
        <v>0</v>
      </c>
    </row>
    <row r="86" spans="17:19">
      <c r="Q86">
        <v>0</v>
      </c>
      <c r="R86">
        <v>0</v>
      </c>
      <c r="S86">
        <v>0</v>
      </c>
    </row>
    <row r="87" spans="17:19">
      <c r="Q87">
        <v>0</v>
      </c>
      <c r="R87">
        <v>0</v>
      </c>
      <c r="S87">
        <v>0</v>
      </c>
    </row>
    <row r="88" spans="17:19">
      <c r="Q88">
        <v>0</v>
      </c>
      <c r="R88">
        <v>0</v>
      </c>
      <c r="S88">
        <v>0</v>
      </c>
    </row>
    <row r="89" spans="17:19">
      <c r="Q89">
        <v>0</v>
      </c>
      <c r="R89">
        <v>0</v>
      </c>
      <c r="S89">
        <v>0</v>
      </c>
    </row>
    <row r="90" spans="17:19">
      <c r="Q90">
        <v>0</v>
      </c>
      <c r="R90">
        <v>0</v>
      </c>
      <c r="S90">
        <v>0</v>
      </c>
    </row>
    <row r="91" spans="17:19">
      <c r="Q91">
        <v>0</v>
      </c>
      <c r="R91">
        <v>0</v>
      </c>
      <c r="S91">
        <v>0</v>
      </c>
    </row>
    <row r="92" spans="17:19">
      <c r="Q92">
        <v>0</v>
      </c>
      <c r="R92">
        <v>0</v>
      </c>
      <c r="S92">
        <v>0</v>
      </c>
    </row>
    <row r="93" spans="17:19">
      <c r="Q93">
        <v>0</v>
      </c>
      <c r="R93">
        <v>0</v>
      </c>
      <c r="S93">
        <v>0</v>
      </c>
    </row>
    <row r="94" spans="17:19">
      <c r="Q94">
        <v>0</v>
      </c>
      <c r="R94">
        <v>0</v>
      </c>
      <c r="S94">
        <v>0</v>
      </c>
    </row>
    <row r="95" spans="17:19">
      <c r="Q95">
        <v>0</v>
      </c>
      <c r="R95">
        <v>0</v>
      </c>
      <c r="S95">
        <v>0</v>
      </c>
    </row>
    <row r="96" spans="17:19">
      <c r="Q96">
        <v>0</v>
      </c>
      <c r="R96">
        <v>0</v>
      </c>
      <c r="S96">
        <v>0</v>
      </c>
    </row>
    <row r="97" spans="17:19">
      <c r="Q97">
        <v>0</v>
      </c>
      <c r="R97">
        <v>0</v>
      </c>
      <c r="S97">
        <v>0</v>
      </c>
    </row>
    <row r="98" spans="17:19">
      <c r="Q98">
        <v>0</v>
      </c>
      <c r="R98">
        <v>0</v>
      </c>
      <c r="S98">
        <v>0</v>
      </c>
    </row>
    <row r="99" spans="17:19">
      <c r="Q99">
        <v>0</v>
      </c>
      <c r="R99">
        <v>0</v>
      </c>
      <c r="S99">
        <v>0</v>
      </c>
    </row>
    <row r="100" spans="17:19">
      <c r="Q100">
        <v>0</v>
      </c>
      <c r="R100">
        <v>0</v>
      </c>
      <c r="S100">
        <v>0</v>
      </c>
    </row>
    <row r="101" spans="17:19">
      <c r="Q101">
        <v>0</v>
      </c>
      <c r="R101">
        <v>0</v>
      </c>
      <c r="S101">
        <v>0</v>
      </c>
    </row>
    <row r="102" spans="17:19">
      <c r="Q102">
        <v>0</v>
      </c>
      <c r="R102">
        <v>0</v>
      </c>
      <c r="S102">
        <v>0</v>
      </c>
    </row>
    <row r="103" spans="17:19">
      <c r="Q103">
        <v>0</v>
      </c>
      <c r="R103">
        <v>0</v>
      </c>
      <c r="S103">
        <v>0</v>
      </c>
    </row>
    <row r="104" spans="17:19">
      <c r="Q104">
        <v>0</v>
      </c>
      <c r="R104">
        <v>0</v>
      </c>
      <c r="S104">
        <v>0</v>
      </c>
    </row>
    <row r="105" spans="17:19">
      <c r="Q105">
        <v>0</v>
      </c>
      <c r="R105">
        <v>0</v>
      </c>
      <c r="S105">
        <v>0</v>
      </c>
    </row>
    <row r="106" spans="17:19">
      <c r="Q106">
        <v>0</v>
      </c>
      <c r="R106">
        <v>0</v>
      </c>
      <c r="S106">
        <v>0</v>
      </c>
    </row>
    <row r="107" spans="17:19">
      <c r="Q107">
        <v>0</v>
      </c>
      <c r="R107">
        <v>0</v>
      </c>
      <c r="S107">
        <v>0</v>
      </c>
    </row>
    <row r="108" spans="17:19">
      <c r="Q108">
        <v>0</v>
      </c>
      <c r="R108">
        <v>0</v>
      </c>
      <c r="S108">
        <v>0</v>
      </c>
    </row>
    <row r="109" spans="17:19">
      <c r="Q109">
        <v>0</v>
      </c>
      <c r="R109">
        <v>0</v>
      </c>
      <c r="S109">
        <v>0</v>
      </c>
    </row>
    <row r="110" spans="17:19">
      <c r="Q110">
        <v>0</v>
      </c>
      <c r="R110">
        <v>0</v>
      </c>
      <c r="S110">
        <v>0</v>
      </c>
    </row>
    <row r="111" spans="17:19">
      <c r="Q111">
        <v>0</v>
      </c>
      <c r="R111">
        <v>0</v>
      </c>
      <c r="S111">
        <v>0</v>
      </c>
    </row>
    <row r="112" spans="17:19">
      <c r="Q112">
        <v>0</v>
      </c>
      <c r="R112">
        <v>0</v>
      </c>
      <c r="S112">
        <v>0</v>
      </c>
    </row>
    <row r="113" spans="17:19">
      <c r="Q113">
        <v>0</v>
      </c>
      <c r="R113">
        <v>0</v>
      </c>
      <c r="S113">
        <v>0</v>
      </c>
    </row>
    <row r="114" spans="17:19">
      <c r="Q114">
        <v>0</v>
      </c>
      <c r="R114">
        <v>0</v>
      </c>
      <c r="S114">
        <v>0</v>
      </c>
    </row>
    <row r="115" spans="17:19">
      <c r="Q115">
        <v>0</v>
      </c>
      <c r="R115">
        <v>0</v>
      </c>
      <c r="S115">
        <v>0</v>
      </c>
    </row>
    <row r="116" spans="17:19">
      <c r="Q116">
        <v>0</v>
      </c>
      <c r="R116">
        <v>0</v>
      </c>
      <c r="S116">
        <v>0</v>
      </c>
    </row>
    <row r="117" spans="17:19">
      <c r="Q117">
        <v>0</v>
      </c>
      <c r="R117">
        <v>0</v>
      </c>
      <c r="S117">
        <v>0</v>
      </c>
    </row>
    <row r="118" spans="17:19">
      <c r="Q118">
        <v>0</v>
      </c>
      <c r="R118">
        <v>0</v>
      </c>
      <c r="S118">
        <v>0</v>
      </c>
    </row>
    <row r="119" spans="17:19">
      <c r="Q119">
        <v>0</v>
      </c>
      <c r="R119">
        <v>0</v>
      </c>
      <c r="S119">
        <v>0</v>
      </c>
    </row>
    <row r="120" spans="17:19">
      <c r="Q120">
        <v>0</v>
      </c>
      <c r="R120">
        <v>0</v>
      </c>
      <c r="S120">
        <v>0</v>
      </c>
    </row>
    <row r="121" spans="17:19">
      <c r="Q121">
        <v>0</v>
      </c>
      <c r="R121">
        <v>0</v>
      </c>
      <c r="S121">
        <v>0</v>
      </c>
    </row>
    <row r="122" spans="17:19">
      <c r="Q122">
        <v>0</v>
      </c>
      <c r="R122">
        <v>0</v>
      </c>
      <c r="S122">
        <v>0</v>
      </c>
    </row>
    <row r="123" spans="17:19">
      <c r="Q123">
        <v>0</v>
      </c>
      <c r="R123">
        <v>0</v>
      </c>
      <c r="S123">
        <v>0</v>
      </c>
    </row>
    <row r="124" spans="17:19">
      <c r="Q124">
        <v>0</v>
      </c>
      <c r="R124">
        <v>0</v>
      </c>
      <c r="S124">
        <v>0</v>
      </c>
    </row>
    <row r="125" spans="17:19">
      <c r="Q125">
        <v>0</v>
      </c>
      <c r="R125">
        <v>0</v>
      </c>
      <c r="S125">
        <v>0</v>
      </c>
    </row>
    <row r="126" spans="17:19">
      <c r="Q126">
        <v>0</v>
      </c>
      <c r="R126">
        <v>0</v>
      </c>
      <c r="S126">
        <v>0</v>
      </c>
    </row>
    <row r="127" spans="17:19">
      <c r="Q127">
        <v>0</v>
      </c>
      <c r="R127">
        <v>0</v>
      </c>
      <c r="S127">
        <v>0</v>
      </c>
    </row>
    <row r="128" spans="17:19">
      <c r="Q128">
        <v>0</v>
      </c>
      <c r="R128">
        <v>0</v>
      </c>
      <c r="S128">
        <v>0</v>
      </c>
    </row>
    <row r="129" spans="17:19">
      <c r="Q129">
        <v>0</v>
      </c>
      <c r="R129">
        <v>0</v>
      </c>
      <c r="S129">
        <v>0</v>
      </c>
    </row>
    <row r="130" spans="17:19">
      <c r="Q130">
        <v>0</v>
      </c>
      <c r="R130">
        <v>0</v>
      </c>
      <c r="S130">
        <v>0</v>
      </c>
    </row>
    <row r="131" spans="17:19">
      <c r="Q131">
        <v>0</v>
      </c>
      <c r="R131">
        <v>0</v>
      </c>
      <c r="S131">
        <v>0</v>
      </c>
    </row>
    <row r="132" spans="17:19">
      <c r="Q132">
        <v>0</v>
      </c>
      <c r="R132">
        <v>0</v>
      </c>
      <c r="S132">
        <v>0</v>
      </c>
    </row>
    <row r="133" spans="17:19">
      <c r="Q133">
        <v>0</v>
      </c>
      <c r="R133">
        <v>0</v>
      </c>
      <c r="S133">
        <v>0</v>
      </c>
    </row>
    <row r="134" spans="17:19">
      <c r="Q134">
        <v>0</v>
      </c>
      <c r="R134">
        <v>0</v>
      </c>
      <c r="S134">
        <v>0</v>
      </c>
    </row>
    <row r="135" spans="17:19">
      <c r="Q135">
        <v>0</v>
      </c>
      <c r="R135">
        <v>0</v>
      </c>
      <c r="S135">
        <v>0</v>
      </c>
    </row>
    <row r="136" spans="17:19">
      <c r="Q136">
        <v>0</v>
      </c>
      <c r="R136">
        <v>0</v>
      </c>
      <c r="S136">
        <v>0</v>
      </c>
    </row>
    <row r="137" spans="17:19">
      <c r="Q137">
        <v>0</v>
      </c>
      <c r="R137">
        <v>0</v>
      </c>
      <c r="S137">
        <v>0</v>
      </c>
    </row>
    <row r="138" spans="17:19">
      <c r="Q138">
        <v>0</v>
      </c>
      <c r="R138">
        <v>0</v>
      </c>
      <c r="S138">
        <v>0</v>
      </c>
    </row>
    <row r="139" spans="17:19">
      <c r="Q139">
        <v>0</v>
      </c>
      <c r="R139">
        <v>0</v>
      </c>
      <c r="S139">
        <v>0</v>
      </c>
    </row>
    <row r="140" spans="17:19">
      <c r="Q140">
        <v>0</v>
      </c>
      <c r="R140">
        <v>0</v>
      </c>
      <c r="S140">
        <v>0</v>
      </c>
    </row>
    <row r="141" spans="17:19">
      <c r="Q141">
        <v>0</v>
      </c>
      <c r="R141">
        <v>0</v>
      </c>
      <c r="S141">
        <v>0</v>
      </c>
    </row>
    <row r="142" spans="17:19">
      <c r="Q142">
        <v>0</v>
      </c>
      <c r="R142">
        <v>0</v>
      </c>
      <c r="S142">
        <v>0</v>
      </c>
    </row>
    <row r="143" spans="17:19">
      <c r="Q143">
        <v>0</v>
      </c>
      <c r="R143">
        <v>0</v>
      </c>
      <c r="S143">
        <v>0</v>
      </c>
    </row>
    <row r="144" spans="17:19">
      <c r="Q144">
        <v>0</v>
      </c>
      <c r="R144">
        <v>0</v>
      </c>
      <c r="S144">
        <v>0</v>
      </c>
    </row>
    <row r="145" spans="17:19">
      <c r="Q145">
        <v>0</v>
      </c>
      <c r="R145">
        <v>0</v>
      </c>
      <c r="S145">
        <v>0</v>
      </c>
    </row>
    <row r="146" spans="17:19">
      <c r="Q146">
        <v>0</v>
      </c>
      <c r="R146">
        <v>0</v>
      </c>
      <c r="S146">
        <v>0</v>
      </c>
    </row>
    <row r="147" spans="17:19">
      <c r="Q147">
        <v>0</v>
      </c>
      <c r="R147">
        <v>0</v>
      </c>
      <c r="S147">
        <v>0</v>
      </c>
    </row>
    <row r="148" spans="17:19">
      <c r="Q148">
        <v>0</v>
      </c>
      <c r="R148">
        <v>0</v>
      </c>
      <c r="S148">
        <v>0</v>
      </c>
    </row>
    <row r="149" spans="17:19">
      <c r="Q149">
        <v>0</v>
      </c>
      <c r="R149">
        <v>0</v>
      </c>
      <c r="S149">
        <v>0</v>
      </c>
    </row>
    <row r="150" spans="17:19">
      <c r="Q150">
        <v>0</v>
      </c>
      <c r="R150">
        <v>0</v>
      </c>
      <c r="S150">
        <v>0</v>
      </c>
    </row>
    <row r="151" spans="17:19">
      <c r="Q151">
        <v>0</v>
      </c>
      <c r="R151">
        <v>0</v>
      </c>
      <c r="S151">
        <v>0</v>
      </c>
    </row>
    <row r="152" spans="17:19">
      <c r="Q152">
        <v>0</v>
      </c>
      <c r="R152">
        <v>0</v>
      </c>
      <c r="S152">
        <v>0</v>
      </c>
    </row>
    <row r="153" spans="17:19">
      <c r="Q153">
        <v>0</v>
      </c>
      <c r="R153">
        <v>0</v>
      </c>
      <c r="S153">
        <v>0</v>
      </c>
    </row>
    <row r="154" spans="17:19">
      <c r="Q154">
        <v>0</v>
      </c>
      <c r="R154">
        <v>0</v>
      </c>
      <c r="S154">
        <v>0</v>
      </c>
    </row>
    <row r="155" spans="17:19">
      <c r="Q155">
        <v>0</v>
      </c>
      <c r="R155">
        <v>0</v>
      </c>
      <c r="S155">
        <v>0</v>
      </c>
    </row>
    <row r="156" spans="17:19">
      <c r="Q156">
        <v>0</v>
      </c>
      <c r="R156">
        <v>0</v>
      </c>
      <c r="S156">
        <v>0</v>
      </c>
    </row>
    <row r="157" spans="17:19">
      <c r="Q157">
        <v>0</v>
      </c>
      <c r="R157">
        <v>0</v>
      </c>
      <c r="S157">
        <v>0</v>
      </c>
    </row>
    <row r="158" spans="17:19">
      <c r="Q158">
        <v>0</v>
      </c>
      <c r="R158">
        <v>0</v>
      </c>
      <c r="S158">
        <v>0</v>
      </c>
    </row>
    <row r="159" spans="17:19">
      <c r="Q159">
        <v>0</v>
      </c>
      <c r="R159">
        <v>0</v>
      </c>
      <c r="S159">
        <v>0</v>
      </c>
    </row>
    <row r="160" spans="17:19">
      <c r="Q160">
        <v>0</v>
      </c>
      <c r="R160">
        <v>0</v>
      </c>
      <c r="S160">
        <v>0</v>
      </c>
    </row>
    <row r="161" spans="17:19">
      <c r="Q161">
        <v>0</v>
      </c>
      <c r="R161">
        <v>0</v>
      </c>
      <c r="S161">
        <v>0</v>
      </c>
    </row>
  </sheetData>
  <mergeCells count="7">
    <mergeCell ref="A44:F44"/>
    <mergeCell ref="A45:F45"/>
    <mergeCell ref="A2:F2"/>
    <mergeCell ref="A3:F3"/>
    <mergeCell ref="A41:F41"/>
    <mergeCell ref="A42:F42"/>
    <mergeCell ref="A43:F43"/>
  </mergeCells>
  <pageMargins left="0.25" right="0.25" top="0.75" bottom="0.75" header="0.3" footer="0.3"/>
  <pageSetup paperSize="9" scale="8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1"/>
  <sheetViews>
    <sheetView showGridLines="0" zoomScaleNormal="100" workbookViewId="0">
      <selection activeCell="B25" sqref="B25"/>
    </sheetView>
  </sheetViews>
  <sheetFormatPr defaultRowHeight="12.75"/>
  <cols>
    <col min="1" max="1" width="9.5" customWidth="1"/>
    <col min="2" max="2" width="9.33203125" customWidth="1"/>
    <col min="3" max="3" width="10.6640625" customWidth="1"/>
    <col min="4" max="5" width="10.5" customWidth="1"/>
    <col min="6" max="6" width="71.83203125" customWidth="1"/>
    <col min="9" max="10" width="0" hidden="1" customWidth="1"/>
    <col min="11" max="11" width="6.1640625" hidden="1" customWidth="1"/>
    <col min="12" max="14" width="8.83203125" hidden="1" customWidth="1"/>
    <col min="15" max="15" width="0" hidden="1" customWidth="1"/>
    <col min="16" max="16" width="8" customWidth="1"/>
    <col min="17" max="19" width="8.83203125" hidden="1" customWidth="1"/>
  </cols>
  <sheetData>
    <row r="1" spans="1:19" ht="45" customHeight="1">
      <c r="A1" s="44"/>
      <c r="B1" s="44"/>
      <c r="C1" s="44"/>
      <c r="D1" s="44"/>
      <c r="E1" s="44"/>
      <c r="F1" s="114" t="s">
        <v>146</v>
      </c>
    </row>
    <row r="2" spans="1:19" ht="57.75" customHeight="1">
      <c r="A2" s="194" t="s">
        <v>39</v>
      </c>
      <c r="B2" s="194"/>
      <c r="C2" s="194"/>
      <c r="D2" s="194"/>
      <c r="E2" s="194"/>
      <c r="F2" s="194"/>
      <c r="O2">
        <f>data!B3</f>
        <v>3.4208000000000003</v>
      </c>
    </row>
    <row r="3" spans="1:19" ht="23.65" customHeight="1">
      <c r="A3" s="258" t="s">
        <v>114</v>
      </c>
      <c r="B3" s="259"/>
      <c r="C3" s="259"/>
      <c r="D3" s="259"/>
      <c r="E3" s="259"/>
      <c r="F3" s="259"/>
    </row>
    <row r="4" spans="1:19" ht="35.25" customHeight="1">
      <c r="A4" s="11" t="s">
        <v>41</v>
      </c>
      <c r="B4" s="9" t="s">
        <v>24</v>
      </c>
      <c r="C4" s="19" t="s">
        <v>25</v>
      </c>
      <c r="D4" s="19" t="s">
        <v>26</v>
      </c>
      <c r="E4" s="19" t="s">
        <v>137</v>
      </c>
      <c r="F4" s="33"/>
    </row>
    <row r="5" spans="1:19" ht="12" customHeight="1">
      <c r="A5" s="2"/>
      <c r="B5" s="26">
        <v>5</v>
      </c>
      <c r="C5" s="62">
        <f>ROUNDUP($O$2*Q5,0)*0.6+I5</f>
        <v>1344</v>
      </c>
      <c r="D5" s="62">
        <f t="shared" ref="D5:E5" si="0">ROUNDUP($O$2*R5,0)*0.6+J5</f>
        <v>1372.8</v>
      </c>
      <c r="E5" s="62">
        <f t="shared" si="0"/>
        <v>1412.8</v>
      </c>
      <c r="F5" s="33"/>
      <c r="I5">
        <v>840</v>
      </c>
      <c r="J5">
        <v>858</v>
      </c>
      <c r="K5">
        <v>883</v>
      </c>
      <c r="Q5">
        <v>245.5</v>
      </c>
      <c r="R5">
        <v>250.59099999999995</v>
      </c>
      <c r="S5">
        <v>258.11499999999995</v>
      </c>
    </row>
    <row r="6" spans="1:19" ht="12" customHeight="1">
      <c r="A6" s="38">
        <v>1000</v>
      </c>
      <c r="B6" s="26">
        <v>10</v>
      </c>
      <c r="C6" s="62">
        <f t="shared" ref="C6:C40" si="1">ROUNDUP($O$2*Q6,0)*0.6+I6</f>
        <v>1372.8</v>
      </c>
      <c r="D6" s="62">
        <f t="shared" ref="D6:D40" si="2">ROUNDUP($O$2*R6,0)*0.6+J6</f>
        <v>1412.8</v>
      </c>
      <c r="E6" s="62">
        <f t="shared" ref="E6:E40" si="3">ROUNDUP($O$2*S6,0)*0.6+K6</f>
        <v>1454.4</v>
      </c>
      <c r="F6" s="33"/>
      <c r="I6">
        <v>858</v>
      </c>
      <c r="J6">
        <v>883</v>
      </c>
      <c r="K6">
        <v>909</v>
      </c>
      <c r="Q6">
        <v>250.59099999999995</v>
      </c>
      <c r="R6">
        <v>257.88699999999994</v>
      </c>
      <c r="S6">
        <v>265.63900000000001</v>
      </c>
    </row>
    <row r="7" spans="1:19" ht="12" customHeight="1">
      <c r="A7" s="5"/>
      <c r="B7" s="26">
        <v>15</v>
      </c>
      <c r="C7" s="62">
        <f t="shared" si="1"/>
        <v>1412.8</v>
      </c>
      <c r="D7" s="62">
        <f t="shared" si="2"/>
        <v>1454.4</v>
      </c>
      <c r="E7" s="62">
        <f t="shared" si="3"/>
        <v>1497.6</v>
      </c>
      <c r="F7" s="33"/>
      <c r="I7">
        <v>883</v>
      </c>
      <c r="J7">
        <v>909</v>
      </c>
      <c r="K7">
        <v>936</v>
      </c>
      <c r="Q7">
        <v>258.11499999999995</v>
      </c>
      <c r="R7">
        <v>265.63900000000001</v>
      </c>
      <c r="S7">
        <v>273.59999999999997</v>
      </c>
    </row>
    <row r="8" spans="1:19" ht="12" customHeight="1">
      <c r="A8" s="2"/>
      <c r="B8" s="26">
        <v>5</v>
      </c>
      <c r="C8" s="62">
        <f t="shared" si="1"/>
        <v>1708.8</v>
      </c>
      <c r="D8" s="62">
        <f t="shared" si="2"/>
        <v>1758.4</v>
      </c>
      <c r="E8" s="62">
        <f t="shared" si="3"/>
        <v>1811.1999999999998</v>
      </c>
      <c r="F8" s="33"/>
      <c r="I8">
        <v>1068</v>
      </c>
      <c r="J8">
        <v>1099</v>
      </c>
      <c r="K8">
        <v>1132</v>
      </c>
      <c r="Q8">
        <v>311.92299999999994</v>
      </c>
      <c r="R8">
        <v>321.00499999999994</v>
      </c>
      <c r="S8">
        <v>330.63799999999998</v>
      </c>
    </row>
    <row r="9" spans="1:19" ht="12" customHeight="1">
      <c r="A9" s="38">
        <v>1200</v>
      </c>
      <c r="B9" s="26">
        <v>10</v>
      </c>
      <c r="C9" s="62">
        <f t="shared" si="1"/>
        <v>1758.4</v>
      </c>
      <c r="D9" s="62">
        <f t="shared" si="2"/>
        <v>1809.6</v>
      </c>
      <c r="E9" s="62">
        <f t="shared" si="3"/>
        <v>1862.4</v>
      </c>
      <c r="F9" s="33"/>
      <c r="I9">
        <v>1099</v>
      </c>
      <c r="J9">
        <v>1131</v>
      </c>
      <c r="K9">
        <v>1164</v>
      </c>
      <c r="Q9">
        <v>321.00499999999994</v>
      </c>
      <c r="R9">
        <v>330.35300000000001</v>
      </c>
      <c r="S9">
        <v>340.25200000000001</v>
      </c>
    </row>
    <row r="10" spans="1:19" ht="12" customHeight="1">
      <c r="A10" s="5"/>
      <c r="B10" s="26">
        <v>15</v>
      </c>
      <c r="C10" s="62">
        <f t="shared" si="1"/>
        <v>1811.1999999999998</v>
      </c>
      <c r="D10" s="62">
        <f t="shared" si="2"/>
        <v>1862.4</v>
      </c>
      <c r="E10" s="62">
        <f t="shared" si="3"/>
        <v>1918.4</v>
      </c>
      <c r="F10" s="33"/>
      <c r="I10">
        <v>1132</v>
      </c>
      <c r="J10">
        <v>1164</v>
      </c>
      <c r="K10">
        <v>1199</v>
      </c>
      <c r="Q10">
        <v>330.63799999999998</v>
      </c>
      <c r="R10">
        <v>340.25200000000001</v>
      </c>
      <c r="S10">
        <v>350.47399999999999</v>
      </c>
    </row>
    <row r="11" spans="1:19" ht="12" customHeight="1">
      <c r="A11" s="2"/>
      <c r="B11" s="26">
        <v>5</v>
      </c>
      <c r="C11" s="62">
        <f t="shared" si="1"/>
        <v>1708.8</v>
      </c>
      <c r="D11" s="62">
        <f t="shared" si="2"/>
        <v>1758.4</v>
      </c>
      <c r="E11" s="62">
        <f t="shared" si="3"/>
        <v>1811.1999999999998</v>
      </c>
      <c r="F11" s="33"/>
      <c r="I11">
        <v>1068</v>
      </c>
      <c r="J11">
        <v>1099</v>
      </c>
      <c r="K11">
        <v>1132</v>
      </c>
      <c r="Q11">
        <v>311.92299999999994</v>
      </c>
      <c r="R11">
        <v>321.00499999999994</v>
      </c>
      <c r="S11">
        <v>330.63799999999998</v>
      </c>
    </row>
    <row r="12" spans="1:19" ht="12" customHeight="1">
      <c r="A12" s="38">
        <v>1250</v>
      </c>
      <c r="B12" s="26">
        <v>10</v>
      </c>
      <c r="C12" s="62">
        <f t="shared" si="1"/>
        <v>1758.4</v>
      </c>
      <c r="D12" s="62">
        <f t="shared" si="2"/>
        <v>1809.6</v>
      </c>
      <c r="E12" s="62">
        <f t="shared" si="3"/>
        <v>1862.4</v>
      </c>
      <c r="F12" s="33"/>
      <c r="I12">
        <v>1099</v>
      </c>
      <c r="J12">
        <v>1131</v>
      </c>
      <c r="K12">
        <v>1164</v>
      </c>
      <c r="Q12">
        <v>321.00499999999994</v>
      </c>
      <c r="R12">
        <v>330.35300000000001</v>
      </c>
      <c r="S12">
        <v>340.25200000000001</v>
      </c>
    </row>
    <row r="13" spans="1:19" ht="12" customHeight="1">
      <c r="A13" s="5"/>
      <c r="B13" s="26">
        <v>15</v>
      </c>
      <c r="C13" s="62">
        <f t="shared" si="1"/>
        <v>1811.1999999999998</v>
      </c>
      <c r="D13" s="62">
        <f t="shared" si="2"/>
        <v>1862.4</v>
      </c>
      <c r="E13" s="62">
        <f t="shared" si="3"/>
        <v>1918.4</v>
      </c>
      <c r="F13" s="33"/>
      <c r="I13">
        <v>1132</v>
      </c>
      <c r="J13">
        <v>1164</v>
      </c>
      <c r="K13">
        <v>1199</v>
      </c>
      <c r="Q13">
        <v>330.63799999999998</v>
      </c>
      <c r="R13">
        <v>340.25200000000001</v>
      </c>
      <c r="S13">
        <v>350.47399999999999</v>
      </c>
    </row>
    <row r="14" spans="1:19" ht="12" customHeight="1">
      <c r="A14" s="2"/>
      <c r="B14" s="26">
        <v>5</v>
      </c>
      <c r="C14" s="62">
        <f t="shared" si="1"/>
        <v>1862.4</v>
      </c>
      <c r="D14" s="62">
        <f t="shared" si="2"/>
        <v>1915.1999999999998</v>
      </c>
      <c r="E14" s="62">
        <f t="shared" si="3"/>
        <v>1972.8</v>
      </c>
      <c r="F14" s="33"/>
      <c r="I14">
        <v>1164</v>
      </c>
      <c r="J14">
        <v>1197</v>
      </c>
      <c r="K14">
        <v>1233</v>
      </c>
      <c r="Q14">
        <v>339.98599999999999</v>
      </c>
      <c r="R14">
        <v>349.88499999999999</v>
      </c>
      <c r="S14">
        <v>360.392</v>
      </c>
    </row>
    <row r="15" spans="1:19" ht="12" customHeight="1">
      <c r="A15" s="38">
        <v>1500</v>
      </c>
      <c r="B15" s="26">
        <v>10</v>
      </c>
      <c r="C15" s="62">
        <f t="shared" si="1"/>
        <v>1915.1999999999998</v>
      </c>
      <c r="D15" s="62">
        <f t="shared" si="2"/>
        <v>1971.1999999999998</v>
      </c>
      <c r="E15" s="62">
        <f t="shared" si="3"/>
        <v>2030.4</v>
      </c>
      <c r="F15" s="33"/>
      <c r="I15">
        <v>1197</v>
      </c>
      <c r="J15">
        <v>1232</v>
      </c>
      <c r="K15">
        <v>1269</v>
      </c>
      <c r="Q15">
        <v>349.88499999999999</v>
      </c>
      <c r="R15">
        <v>360.08800000000002</v>
      </c>
      <c r="S15">
        <v>370.87999999999994</v>
      </c>
    </row>
    <row r="16" spans="1:19" ht="12" customHeight="1">
      <c r="A16" s="5"/>
      <c r="B16" s="26">
        <v>15</v>
      </c>
      <c r="C16" s="62">
        <f t="shared" si="1"/>
        <v>1972.8</v>
      </c>
      <c r="D16" s="62">
        <f t="shared" si="2"/>
        <v>2030.4</v>
      </c>
      <c r="E16" s="62">
        <f t="shared" si="3"/>
        <v>2091.1999999999998</v>
      </c>
      <c r="F16" s="33"/>
      <c r="I16">
        <v>1233</v>
      </c>
      <c r="J16">
        <v>1269</v>
      </c>
      <c r="K16">
        <v>1307</v>
      </c>
      <c r="Q16">
        <v>360.392</v>
      </c>
      <c r="R16">
        <v>370.87999999999994</v>
      </c>
      <c r="S16">
        <v>382.01400000000001</v>
      </c>
    </row>
    <row r="17" spans="1:19" ht="12" customHeight="1">
      <c r="A17" s="2"/>
      <c r="B17" s="26">
        <v>5</v>
      </c>
      <c r="C17" s="125">
        <v>1904</v>
      </c>
      <c r="D17" s="125">
        <v>1960</v>
      </c>
      <c r="E17" s="125">
        <v>2019.2</v>
      </c>
      <c r="F17" s="33"/>
      <c r="I17">
        <v>948</v>
      </c>
      <c r="J17">
        <v>976</v>
      </c>
      <c r="K17">
        <v>1005</v>
      </c>
      <c r="Q17">
        <v>277.00099999999998</v>
      </c>
      <c r="R17">
        <v>285.07599999999996</v>
      </c>
      <c r="S17">
        <v>293.62599999999998</v>
      </c>
    </row>
    <row r="18" spans="1:19" ht="12" customHeight="1">
      <c r="A18" s="38">
        <v>1600</v>
      </c>
      <c r="B18" s="26">
        <v>10</v>
      </c>
      <c r="C18" s="125">
        <v>1960</v>
      </c>
      <c r="D18" s="125">
        <v>2017.6</v>
      </c>
      <c r="E18" s="125">
        <v>2078.4</v>
      </c>
      <c r="F18" s="33"/>
      <c r="I18">
        <v>976</v>
      </c>
      <c r="J18">
        <v>1004</v>
      </c>
      <c r="K18">
        <v>1034</v>
      </c>
      <c r="Q18">
        <v>285.07599999999996</v>
      </c>
      <c r="R18">
        <v>293.37899999999996</v>
      </c>
      <c r="S18">
        <v>302.17599999999999</v>
      </c>
    </row>
    <row r="19" spans="1:19" ht="12" customHeight="1">
      <c r="A19" s="5"/>
      <c r="B19" s="26">
        <v>15</v>
      </c>
      <c r="C19" s="125">
        <v>2019.2</v>
      </c>
      <c r="D19" s="125">
        <v>2078.4</v>
      </c>
      <c r="E19" s="125">
        <v>2140.8000000000002</v>
      </c>
      <c r="F19" s="33"/>
      <c r="I19">
        <v>1005</v>
      </c>
      <c r="J19">
        <v>1034</v>
      </c>
      <c r="K19">
        <v>1065</v>
      </c>
      <c r="Q19">
        <v>293.62599999999998</v>
      </c>
      <c r="R19">
        <v>302.17599999999999</v>
      </c>
      <c r="S19">
        <v>311.23899999999998</v>
      </c>
    </row>
    <row r="20" spans="1:19" ht="12" customHeight="1">
      <c r="A20" s="2"/>
      <c r="B20" s="26">
        <v>5</v>
      </c>
      <c r="C20" s="125">
        <v>1904</v>
      </c>
      <c r="D20" s="125">
        <v>1960</v>
      </c>
      <c r="E20" s="125">
        <v>2019.2</v>
      </c>
      <c r="F20" s="33"/>
      <c r="I20">
        <v>995</v>
      </c>
      <c r="J20">
        <v>1024</v>
      </c>
      <c r="K20">
        <v>1055</v>
      </c>
      <c r="Q20">
        <v>290.85200000000003</v>
      </c>
      <c r="R20">
        <v>299.32599999999996</v>
      </c>
      <c r="S20">
        <v>308.29399999999998</v>
      </c>
    </row>
    <row r="21" spans="1:19" ht="12" customHeight="1">
      <c r="A21" s="38">
        <v>2000</v>
      </c>
      <c r="B21" s="26">
        <v>10</v>
      </c>
      <c r="C21" s="125">
        <v>1960</v>
      </c>
      <c r="D21" s="125">
        <v>2017.6</v>
      </c>
      <c r="E21" s="125">
        <v>2078.4</v>
      </c>
      <c r="F21" s="33"/>
      <c r="I21">
        <v>1024</v>
      </c>
      <c r="J21">
        <v>1054</v>
      </c>
      <c r="K21">
        <v>1086</v>
      </c>
      <c r="Q21">
        <v>299.32599999999996</v>
      </c>
      <c r="R21">
        <v>308.04699999999997</v>
      </c>
      <c r="S21">
        <v>317.28100000000001</v>
      </c>
    </row>
    <row r="22" spans="1:19" ht="12" customHeight="1">
      <c r="A22" s="5"/>
      <c r="B22" s="26">
        <v>15</v>
      </c>
      <c r="C22" s="125">
        <v>2019.2</v>
      </c>
      <c r="D22" s="125">
        <v>2078.4</v>
      </c>
      <c r="E22" s="125">
        <v>2140.8000000000002</v>
      </c>
      <c r="F22" s="33"/>
      <c r="I22">
        <v>1055</v>
      </c>
      <c r="J22">
        <v>1086</v>
      </c>
      <c r="K22">
        <v>1118</v>
      </c>
      <c r="Q22">
        <v>308.29399999999998</v>
      </c>
      <c r="R22">
        <v>317.28100000000001</v>
      </c>
      <c r="S22">
        <v>326.8</v>
      </c>
    </row>
    <row r="23" spans="1:19" ht="12" customHeight="1">
      <c r="A23" s="2"/>
      <c r="B23" s="26">
        <v>5</v>
      </c>
      <c r="C23" s="62">
        <f t="shared" si="1"/>
        <v>1904</v>
      </c>
      <c r="D23" s="62">
        <f t="shared" si="2"/>
        <v>1960</v>
      </c>
      <c r="E23" s="62">
        <f t="shared" si="3"/>
        <v>2019.1999999999998</v>
      </c>
      <c r="F23" s="33"/>
      <c r="I23">
        <v>1190</v>
      </c>
      <c r="J23">
        <v>1225</v>
      </c>
      <c r="K23">
        <v>1262</v>
      </c>
      <c r="Q23">
        <v>347.85200000000003</v>
      </c>
      <c r="R23">
        <v>357.99799999999993</v>
      </c>
      <c r="S23">
        <v>368.73299999999995</v>
      </c>
    </row>
    <row r="24" spans="1:19" ht="12" customHeight="1">
      <c r="A24" s="38">
        <v>2500</v>
      </c>
      <c r="B24" s="26">
        <v>10</v>
      </c>
      <c r="C24" s="62">
        <f t="shared" si="1"/>
        <v>1960</v>
      </c>
      <c r="D24" s="62">
        <f t="shared" si="2"/>
        <v>2017.6</v>
      </c>
      <c r="E24" s="62">
        <f t="shared" si="3"/>
        <v>2078.4</v>
      </c>
      <c r="F24" s="33"/>
      <c r="I24">
        <v>1225</v>
      </c>
      <c r="J24">
        <v>1261</v>
      </c>
      <c r="K24">
        <v>1299</v>
      </c>
      <c r="Q24">
        <v>357.99799999999993</v>
      </c>
      <c r="R24">
        <v>368.42899999999997</v>
      </c>
      <c r="S24">
        <v>379.46799999999996</v>
      </c>
    </row>
    <row r="25" spans="1:19" ht="12" customHeight="1">
      <c r="A25" s="5"/>
      <c r="B25" s="26">
        <v>15</v>
      </c>
      <c r="C25" s="62">
        <f t="shared" si="1"/>
        <v>2019.1999999999998</v>
      </c>
      <c r="D25" s="62">
        <f t="shared" si="2"/>
        <v>2078.4</v>
      </c>
      <c r="E25" s="62">
        <f t="shared" si="3"/>
        <v>2140.8000000000002</v>
      </c>
      <c r="F25" s="33"/>
      <c r="I25">
        <v>1262</v>
      </c>
      <c r="J25">
        <v>1299</v>
      </c>
      <c r="K25">
        <v>1338</v>
      </c>
      <c r="Q25">
        <v>368.73299999999995</v>
      </c>
      <c r="R25">
        <v>379.46799999999996</v>
      </c>
      <c r="S25">
        <v>390.84899999999999</v>
      </c>
    </row>
    <row r="26" spans="1:19" ht="12" customHeight="1">
      <c r="A26" s="2"/>
      <c r="B26" s="26">
        <v>5</v>
      </c>
      <c r="C26" s="62">
        <f t="shared" si="1"/>
        <v>2000</v>
      </c>
      <c r="D26" s="62">
        <f t="shared" si="2"/>
        <v>2057.6</v>
      </c>
      <c r="E26" s="62">
        <f t="shared" si="3"/>
        <v>2120</v>
      </c>
      <c r="F26" s="33"/>
      <c r="I26">
        <v>1250</v>
      </c>
      <c r="J26">
        <v>1286</v>
      </c>
      <c r="K26">
        <v>1325</v>
      </c>
      <c r="Q26">
        <v>365.25599999999997</v>
      </c>
      <c r="R26">
        <v>375.89600000000002</v>
      </c>
      <c r="S26">
        <v>387.16300000000001</v>
      </c>
    </row>
    <row r="27" spans="1:19" ht="12" customHeight="1">
      <c r="A27" s="38">
        <v>3000</v>
      </c>
      <c r="B27" s="26">
        <v>10</v>
      </c>
      <c r="C27" s="62">
        <f t="shared" si="1"/>
        <v>2057.6</v>
      </c>
      <c r="D27" s="62">
        <f t="shared" si="2"/>
        <v>2118.4</v>
      </c>
      <c r="E27" s="62">
        <f t="shared" si="3"/>
        <v>2182.4</v>
      </c>
      <c r="F27" s="33"/>
      <c r="I27">
        <v>1286</v>
      </c>
      <c r="J27">
        <v>1324</v>
      </c>
      <c r="K27">
        <v>1364</v>
      </c>
      <c r="Q27">
        <v>375.89600000000002</v>
      </c>
      <c r="R27">
        <v>386.84</v>
      </c>
      <c r="S27">
        <v>398.44900000000001</v>
      </c>
    </row>
    <row r="28" spans="1:19" ht="12" customHeight="1">
      <c r="A28" s="5"/>
      <c r="B28" s="26">
        <v>15</v>
      </c>
      <c r="C28" s="62">
        <f t="shared" si="1"/>
        <v>2120</v>
      </c>
      <c r="D28" s="62">
        <f t="shared" si="2"/>
        <v>2182.4</v>
      </c>
      <c r="E28" s="62">
        <f t="shared" si="3"/>
        <v>2246.4</v>
      </c>
      <c r="F28" s="33"/>
      <c r="I28">
        <v>1325</v>
      </c>
      <c r="J28">
        <v>1364</v>
      </c>
      <c r="K28">
        <v>1404</v>
      </c>
      <c r="Q28">
        <v>387.16300000000001</v>
      </c>
      <c r="R28">
        <v>398.44900000000001</v>
      </c>
      <c r="S28">
        <v>410.4</v>
      </c>
    </row>
    <row r="29" spans="1:19" ht="12" customHeight="1">
      <c r="A29" s="2"/>
      <c r="B29" s="26">
        <v>5</v>
      </c>
      <c r="C29" s="62">
        <f t="shared" si="1"/>
        <v>2233.6</v>
      </c>
      <c r="D29" s="62">
        <f t="shared" si="2"/>
        <v>2299.1999999999998</v>
      </c>
      <c r="E29" s="62">
        <f t="shared" si="3"/>
        <v>2368</v>
      </c>
      <c r="F29" s="33"/>
      <c r="I29">
        <v>1396</v>
      </c>
      <c r="J29">
        <v>1437</v>
      </c>
      <c r="K29">
        <v>1480</v>
      </c>
      <c r="Q29">
        <v>407.98699999999997</v>
      </c>
      <c r="R29">
        <v>419.86199999999997</v>
      </c>
      <c r="S29">
        <v>432.459</v>
      </c>
    </row>
    <row r="30" spans="1:19" ht="12" customHeight="1">
      <c r="A30" s="38">
        <v>3200</v>
      </c>
      <c r="B30" s="26">
        <v>10</v>
      </c>
      <c r="C30" s="62">
        <f t="shared" si="1"/>
        <v>2299.1999999999998</v>
      </c>
      <c r="D30" s="62">
        <f t="shared" si="2"/>
        <v>2366.4</v>
      </c>
      <c r="E30" s="62">
        <f t="shared" si="3"/>
        <v>2436.8000000000002</v>
      </c>
      <c r="F30" s="33"/>
      <c r="I30">
        <v>1437</v>
      </c>
      <c r="J30">
        <v>1479</v>
      </c>
      <c r="K30">
        <v>1523</v>
      </c>
      <c r="Q30">
        <v>419.86199999999997</v>
      </c>
      <c r="R30">
        <v>432.09799999999996</v>
      </c>
      <c r="S30">
        <v>445.05599999999998</v>
      </c>
    </row>
    <row r="31" spans="1:19" ht="12" customHeight="1">
      <c r="A31" s="5"/>
      <c r="B31" s="26">
        <v>15</v>
      </c>
      <c r="C31" s="62">
        <f t="shared" si="1"/>
        <v>2368</v>
      </c>
      <c r="D31" s="62">
        <f t="shared" si="2"/>
        <v>2436.8000000000002</v>
      </c>
      <c r="E31" s="62">
        <f t="shared" si="3"/>
        <v>2510.4</v>
      </c>
      <c r="F31" s="33"/>
      <c r="I31">
        <v>1480</v>
      </c>
      <c r="J31">
        <v>1523</v>
      </c>
      <c r="K31">
        <v>1569</v>
      </c>
      <c r="Q31">
        <v>432.459</v>
      </c>
      <c r="R31">
        <v>445.05599999999998</v>
      </c>
      <c r="S31">
        <v>458.41300000000001</v>
      </c>
    </row>
    <row r="32" spans="1:19" ht="12" customHeight="1">
      <c r="A32" s="2"/>
      <c r="B32" s="26">
        <v>5</v>
      </c>
      <c r="C32" s="62">
        <f t="shared" si="1"/>
        <v>2345.6</v>
      </c>
      <c r="D32" s="62">
        <f t="shared" si="2"/>
        <v>2414.4</v>
      </c>
      <c r="E32" s="62">
        <f t="shared" si="3"/>
        <v>2486.4</v>
      </c>
      <c r="F32" s="33"/>
      <c r="I32">
        <v>1466</v>
      </c>
      <c r="J32">
        <v>1509</v>
      </c>
      <c r="K32">
        <v>1554</v>
      </c>
      <c r="Q32">
        <v>428.39299999999997</v>
      </c>
      <c r="R32">
        <v>440.85699999999997</v>
      </c>
      <c r="S32">
        <v>454.08100000000002</v>
      </c>
    </row>
    <row r="33" spans="1:19" ht="12" customHeight="1">
      <c r="A33" s="38">
        <v>3500</v>
      </c>
      <c r="B33" s="26">
        <v>10</v>
      </c>
      <c r="C33" s="62">
        <f t="shared" si="1"/>
        <v>2414.4</v>
      </c>
      <c r="D33" s="62">
        <f t="shared" si="2"/>
        <v>2484.8000000000002</v>
      </c>
      <c r="E33" s="62">
        <f t="shared" si="3"/>
        <v>2558.4</v>
      </c>
      <c r="F33" s="33"/>
      <c r="I33">
        <v>1509</v>
      </c>
      <c r="J33">
        <v>1553</v>
      </c>
      <c r="K33">
        <v>1599</v>
      </c>
      <c r="Q33">
        <v>440.85699999999997</v>
      </c>
      <c r="R33">
        <v>453.70099999999996</v>
      </c>
      <c r="S33">
        <v>467.30499999999995</v>
      </c>
    </row>
    <row r="34" spans="1:19" ht="12" customHeight="1">
      <c r="A34" s="5"/>
      <c r="B34" s="26">
        <v>15</v>
      </c>
      <c r="C34" s="62">
        <f t="shared" si="1"/>
        <v>2486.4</v>
      </c>
      <c r="D34" s="62">
        <f t="shared" si="2"/>
        <v>2558.4</v>
      </c>
      <c r="E34" s="62">
        <f t="shared" si="3"/>
        <v>2635.2</v>
      </c>
      <c r="F34" s="33"/>
      <c r="I34">
        <v>1554</v>
      </c>
      <c r="J34">
        <v>1599</v>
      </c>
      <c r="K34">
        <v>1647</v>
      </c>
      <c r="Q34">
        <v>454.08100000000002</v>
      </c>
      <c r="R34">
        <v>467.30499999999995</v>
      </c>
      <c r="S34">
        <v>481.327</v>
      </c>
    </row>
    <row r="35" spans="1:19" ht="12" customHeight="1">
      <c r="A35" s="2"/>
      <c r="B35" s="26">
        <v>5</v>
      </c>
      <c r="C35" s="62">
        <f t="shared" si="1"/>
        <v>2462.4</v>
      </c>
      <c r="D35" s="62">
        <f t="shared" si="2"/>
        <v>2534.4</v>
      </c>
      <c r="E35" s="62">
        <f t="shared" si="3"/>
        <v>2609.6</v>
      </c>
      <c r="F35" s="33"/>
      <c r="I35">
        <v>1539</v>
      </c>
      <c r="J35">
        <v>1584</v>
      </c>
      <c r="K35">
        <v>1631</v>
      </c>
      <c r="Q35">
        <v>449.80599999999998</v>
      </c>
      <c r="R35">
        <v>462.89699999999999</v>
      </c>
      <c r="S35">
        <v>476.786</v>
      </c>
    </row>
    <row r="36" spans="1:19" ht="12" customHeight="1">
      <c r="A36" s="38">
        <v>4000</v>
      </c>
      <c r="B36" s="26">
        <v>10</v>
      </c>
      <c r="C36" s="62">
        <f t="shared" si="1"/>
        <v>2534.4</v>
      </c>
      <c r="D36" s="62">
        <f t="shared" si="2"/>
        <v>2608</v>
      </c>
      <c r="E36" s="62">
        <f t="shared" si="3"/>
        <v>2686.4</v>
      </c>
      <c r="F36" s="33"/>
      <c r="I36">
        <v>1584</v>
      </c>
      <c r="J36">
        <v>1630</v>
      </c>
      <c r="K36">
        <v>1679</v>
      </c>
      <c r="Q36">
        <v>462.89699999999999</v>
      </c>
      <c r="R36">
        <v>476.38699999999994</v>
      </c>
      <c r="S36">
        <v>490.67499999999995</v>
      </c>
    </row>
    <row r="37" spans="1:19" ht="12" customHeight="1">
      <c r="A37" s="5"/>
      <c r="B37" s="26">
        <v>15</v>
      </c>
      <c r="C37" s="62">
        <f t="shared" si="1"/>
        <v>2609.6</v>
      </c>
      <c r="D37" s="62">
        <f t="shared" si="2"/>
        <v>2686.4</v>
      </c>
      <c r="E37" s="62">
        <f t="shared" si="3"/>
        <v>2766.3999999999996</v>
      </c>
      <c r="F37" s="33"/>
      <c r="I37">
        <v>1631</v>
      </c>
      <c r="J37">
        <v>1679</v>
      </c>
      <c r="K37">
        <v>1729</v>
      </c>
      <c r="Q37">
        <v>476.786</v>
      </c>
      <c r="R37">
        <v>490.67499999999995</v>
      </c>
      <c r="S37">
        <v>505.4</v>
      </c>
    </row>
    <row r="38" spans="1:19" ht="12" customHeight="1">
      <c r="A38" s="2"/>
      <c r="B38" s="26">
        <v>5</v>
      </c>
      <c r="C38" s="62">
        <f t="shared" si="1"/>
        <v>3017.6</v>
      </c>
      <c r="D38" s="62">
        <f t="shared" si="2"/>
        <v>3105.6</v>
      </c>
      <c r="E38" s="62">
        <f t="shared" si="3"/>
        <v>3198.3999999999996</v>
      </c>
      <c r="F38" s="33"/>
      <c r="I38">
        <v>1886</v>
      </c>
      <c r="J38">
        <v>1941</v>
      </c>
      <c r="K38">
        <v>1999</v>
      </c>
      <c r="Q38">
        <v>551.26599999999996</v>
      </c>
      <c r="R38">
        <v>567.32099999999991</v>
      </c>
      <c r="S38">
        <v>584.34500000000003</v>
      </c>
    </row>
    <row r="39" spans="1:19" ht="12" customHeight="1">
      <c r="A39" s="38">
        <v>5000</v>
      </c>
      <c r="B39" s="26">
        <v>10</v>
      </c>
      <c r="C39" s="62">
        <f t="shared" si="1"/>
        <v>3105.6</v>
      </c>
      <c r="D39" s="62">
        <f t="shared" si="2"/>
        <v>3196.8</v>
      </c>
      <c r="E39" s="62">
        <f t="shared" si="3"/>
        <v>3292.8</v>
      </c>
      <c r="F39" s="33"/>
      <c r="I39">
        <v>1941</v>
      </c>
      <c r="J39">
        <v>1998</v>
      </c>
      <c r="K39">
        <v>2058</v>
      </c>
      <c r="Q39">
        <v>567.32099999999991</v>
      </c>
      <c r="R39">
        <v>583.851</v>
      </c>
      <c r="S39">
        <v>601.35</v>
      </c>
    </row>
    <row r="40" spans="1:19" ht="12" customHeight="1">
      <c r="A40" s="5"/>
      <c r="B40" s="26">
        <v>15</v>
      </c>
      <c r="C40" s="62">
        <f t="shared" si="1"/>
        <v>3198.3999999999996</v>
      </c>
      <c r="D40" s="62">
        <f t="shared" si="2"/>
        <v>3292.8</v>
      </c>
      <c r="E40" s="62">
        <f t="shared" si="3"/>
        <v>3390.3999999999996</v>
      </c>
      <c r="F40" s="33"/>
      <c r="I40">
        <v>1999</v>
      </c>
      <c r="J40">
        <v>2058</v>
      </c>
      <c r="K40">
        <v>2119</v>
      </c>
      <c r="Q40">
        <v>584.34500000000003</v>
      </c>
      <c r="R40">
        <v>601.35</v>
      </c>
      <c r="S40">
        <v>619.4</v>
      </c>
    </row>
    <row r="41" spans="1:19" ht="42" customHeight="1">
      <c r="A41" s="190" t="s">
        <v>29</v>
      </c>
      <c r="B41" s="190"/>
      <c r="C41" s="190"/>
      <c r="D41" s="190"/>
      <c r="E41" s="190"/>
      <c r="F41" s="190"/>
      <c r="Q41">
        <v>0</v>
      </c>
      <c r="R41">
        <v>0</v>
      </c>
      <c r="S41">
        <v>0</v>
      </c>
    </row>
    <row r="42" spans="1:19" ht="12.75" customHeight="1">
      <c r="A42" s="169" t="s">
        <v>73</v>
      </c>
      <c r="B42" s="169"/>
      <c r="C42" s="169"/>
      <c r="D42" s="169"/>
      <c r="E42" s="169"/>
      <c r="F42" s="169"/>
      <c r="Q42">
        <v>0</v>
      </c>
      <c r="R42">
        <v>0</v>
      </c>
      <c r="S42">
        <v>0</v>
      </c>
    </row>
    <row r="43" spans="1:19" ht="12.75" customHeight="1">
      <c r="A43" s="169" t="s">
        <v>76</v>
      </c>
      <c r="B43" s="169"/>
      <c r="C43" s="169"/>
      <c r="D43" s="169"/>
      <c r="E43" s="169"/>
      <c r="F43" s="169"/>
      <c r="Q43">
        <v>0</v>
      </c>
      <c r="R43">
        <v>0</v>
      </c>
      <c r="S43">
        <v>0</v>
      </c>
    </row>
    <row r="44" spans="1:19" ht="12.75" customHeight="1">
      <c r="A44" s="169" t="s">
        <v>77</v>
      </c>
      <c r="B44" s="169"/>
      <c r="C44" s="169"/>
      <c r="D44" s="169"/>
      <c r="E44" s="169"/>
      <c r="F44" s="169"/>
      <c r="Q44">
        <v>0</v>
      </c>
      <c r="R44">
        <v>0</v>
      </c>
      <c r="S44">
        <v>0</v>
      </c>
    </row>
    <row r="45" spans="1:19">
      <c r="Q45">
        <v>0</v>
      </c>
      <c r="R45">
        <v>0</v>
      </c>
      <c r="S45">
        <v>0</v>
      </c>
    </row>
    <row r="46" spans="1:19">
      <c r="Q46">
        <v>0</v>
      </c>
      <c r="R46">
        <v>0</v>
      </c>
      <c r="S46">
        <v>0</v>
      </c>
    </row>
    <row r="47" spans="1:19">
      <c r="Q47">
        <v>0</v>
      </c>
      <c r="R47">
        <v>0</v>
      </c>
      <c r="S47">
        <v>0</v>
      </c>
    </row>
    <row r="48" spans="1:19">
      <c r="Q48">
        <v>0</v>
      </c>
      <c r="R48">
        <v>0</v>
      </c>
      <c r="S48">
        <v>0</v>
      </c>
    </row>
    <row r="49" spans="17:19">
      <c r="Q49">
        <v>0</v>
      </c>
      <c r="R49">
        <v>0</v>
      </c>
      <c r="S49">
        <v>0</v>
      </c>
    </row>
    <row r="50" spans="17:19">
      <c r="Q50">
        <v>0</v>
      </c>
      <c r="R50">
        <v>0</v>
      </c>
      <c r="S50">
        <v>0</v>
      </c>
    </row>
    <row r="51" spans="17:19">
      <c r="Q51">
        <v>0</v>
      </c>
      <c r="R51">
        <v>0</v>
      </c>
      <c r="S51">
        <v>0</v>
      </c>
    </row>
    <row r="52" spans="17:19">
      <c r="Q52">
        <v>0</v>
      </c>
      <c r="R52">
        <v>0</v>
      </c>
      <c r="S52">
        <v>0</v>
      </c>
    </row>
    <row r="53" spans="17:19">
      <c r="Q53">
        <v>0</v>
      </c>
      <c r="R53">
        <v>0</v>
      </c>
      <c r="S53">
        <v>0</v>
      </c>
    </row>
    <row r="54" spans="17:19">
      <c r="Q54">
        <v>0</v>
      </c>
      <c r="R54">
        <v>0</v>
      </c>
      <c r="S54">
        <v>0</v>
      </c>
    </row>
    <row r="55" spans="17:19">
      <c r="Q55">
        <v>0</v>
      </c>
      <c r="R55">
        <v>0</v>
      </c>
      <c r="S55">
        <v>0</v>
      </c>
    </row>
    <row r="56" spans="17:19">
      <c r="Q56">
        <v>0</v>
      </c>
      <c r="R56">
        <v>0</v>
      </c>
      <c r="S56">
        <v>0</v>
      </c>
    </row>
    <row r="57" spans="17:19">
      <c r="Q57">
        <v>0</v>
      </c>
      <c r="R57">
        <v>0</v>
      </c>
      <c r="S57">
        <v>0</v>
      </c>
    </row>
    <row r="58" spans="17:19">
      <c r="Q58">
        <v>0</v>
      </c>
      <c r="R58">
        <v>0</v>
      </c>
      <c r="S58">
        <v>0</v>
      </c>
    </row>
    <row r="59" spans="17:19">
      <c r="Q59">
        <v>0</v>
      </c>
      <c r="R59">
        <v>0</v>
      </c>
      <c r="S59">
        <v>0</v>
      </c>
    </row>
    <row r="60" spans="17:19">
      <c r="Q60">
        <v>0</v>
      </c>
      <c r="R60">
        <v>0</v>
      </c>
      <c r="S60">
        <v>0</v>
      </c>
    </row>
    <row r="61" spans="17:19">
      <c r="Q61">
        <v>0</v>
      </c>
      <c r="R61">
        <v>0</v>
      </c>
      <c r="S61">
        <v>0</v>
      </c>
    </row>
    <row r="62" spans="17:19">
      <c r="Q62">
        <v>0</v>
      </c>
      <c r="R62">
        <v>0</v>
      </c>
      <c r="S62">
        <v>0</v>
      </c>
    </row>
    <row r="63" spans="17:19">
      <c r="Q63">
        <v>0</v>
      </c>
      <c r="R63">
        <v>0</v>
      </c>
      <c r="S63">
        <v>0</v>
      </c>
    </row>
    <row r="64" spans="17:19">
      <c r="Q64">
        <v>0</v>
      </c>
      <c r="R64">
        <v>0</v>
      </c>
      <c r="S64">
        <v>0</v>
      </c>
    </row>
    <row r="65" spans="17:19">
      <c r="Q65">
        <v>0</v>
      </c>
      <c r="R65">
        <v>0</v>
      </c>
      <c r="S65">
        <v>0</v>
      </c>
    </row>
    <row r="66" spans="17:19">
      <c r="Q66">
        <v>0</v>
      </c>
      <c r="R66">
        <v>0</v>
      </c>
      <c r="S66">
        <v>0</v>
      </c>
    </row>
    <row r="67" spans="17:19">
      <c r="Q67">
        <v>0</v>
      </c>
      <c r="R67">
        <v>0</v>
      </c>
      <c r="S67">
        <v>0</v>
      </c>
    </row>
    <row r="68" spans="17:19">
      <c r="Q68">
        <v>0</v>
      </c>
      <c r="R68">
        <v>0</v>
      </c>
      <c r="S68">
        <v>0</v>
      </c>
    </row>
    <row r="69" spans="17:19">
      <c r="Q69">
        <v>0</v>
      </c>
      <c r="R69">
        <v>0</v>
      </c>
      <c r="S69">
        <v>0</v>
      </c>
    </row>
    <row r="70" spans="17:19">
      <c r="Q70">
        <v>0</v>
      </c>
      <c r="R70">
        <v>0</v>
      </c>
      <c r="S70">
        <v>0</v>
      </c>
    </row>
    <row r="71" spans="17:19">
      <c r="Q71">
        <v>0</v>
      </c>
      <c r="R71">
        <v>0</v>
      </c>
      <c r="S71">
        <v>0</v>
      </c>
    </row>
    <row r="72" spans="17:19">
      <c r="Q72">
        <v>0</v>
      </c>
      <c r="R72">
        <v>0</v>
      </c>
      <c r="S72">
        <v>0</v>
      </c>
    </row>
    <row r="73" spans="17:19">
      <c r="Q73">
        <v>0</v>
      </c>
      <c r="R73">
        <v>0</v>
      </c>
      <c r="S73">
        <v>0</v>
      </c>
    </row>
    <row r="74" spans="17:19">
      <c r="Q74">
        <v>0</v>
      </c>
      <c r="R74">
        <v>0</v>
      </c>
      <c r="S74">
        <v>0</v>
      </c>
    </row>
    <row r="75" spans="17:19">
      <c r="Q75">
        <v>0</v>
      </c>
      <c r="R75">
        <v>0</v>
      </c>
      <c r="S75">
        <v>0</v>
      </c>
    </row>
    <row r="76" spans="17:19">
      <c r="Q76">
        <v>0</v>
      </c>
      <c r="R76">
        <v>0</v>
      </c>
      <c r="S76">
        <v>0</v>
      </c>
    </row>
    <row r="77" spans="17:19">
      <c r="Q77">
        <v>0</v>
      </c>
      <c r="R77">
        <v>0</v>
      </c>
      <c r="S77">
        <v>0</v>
      </c>
    </row>
    <row r="78" spans="17:19">
      <c r="Q78">
        <v>0</v>
      </c>
      <c r="R78">
        <v>0</v>
      </c>
      <c r="S78">
        <v>0</v>
      </c>
    </row>
    <row r="79" spans="17:19">
      <c r="Q79">
        <v>0</v>
      </c>
      <c r="R79">
        <v>0</v>
      </c>
      <c r="S79">
        <v>0</v>
      </c>
    </row>
    <row r="80" spans="17:19">
      <c r="Q80">
        <v>0</v>
      </c>
      <c r="R80">
        <v>0</v>
      </c>
      <c r="S80">
        <v>0</v>
      </c>
    </row>
    <row r="81" spans="17:19">
      <c r="Q81">
        <v>0</v>
      </c>
      <c r="R81">
        <v>0</v>
      </c>
      <c r="S81">
        <v>0</v>
      </c>
    </row>
    <row r="82" spans="17:19">
      <c r="Q82">
        <v>0</v>
      </c>
      <c r="R82">
        <v>0</v>
      </c>
      <c r="S82">
        <v>0</v>
      </c>
    </row>
    <row r="83" spans="17:19">
      <c r="Q83">
        <v>0</v>
      </c>
      <c r="R83">
        <v>0</v>
      </c>
      <c r="S83">
        <v>0</v>
      </c>
    </row>
    <row r="84" spans="17:19">
      <c r="Q84">
        <v>0</v>
      </c>
      <c r="R84">
        <v>0</v>
      </c>
      <c r="S84">
        <v>0</v>
      </c>
    </row>
    <row r="85" spans="17:19">
      <c r="Q85">
        <v>0</v>
      </c>
      <c r="R85">
        <v>0</v>
      </c>
      <c r="S85">
        <v>0</v>
      </c>
    </row>
    <row r="86" spans="17:19">
      <c r="Q86">
        <v>0</v>
      </c>
      <c r="R86">
        <v>0</v>
      </c>
      <c r="S86">
        <v>0</v>
      </c>
    </row>
    <row r="87" spans="17:19">
      <c r="Q87">
        <v>0</v>
      </c>
      <c r="R87">
        <v>0</v>
      </c>
      <c r="S87">
        <v>0</v>
      </c>
    </row>
    <row r="88" spans="17:19">
      <c r="Q88">
        <v>0</v>
      </c>
      <c r="R88">
        <v>0</v>
      </c>
      <c r="S88">
        <v>0</v>
      </c>
    </row>
    <row r="89" spans="17:19">
      <c r="Q89">
        <v>0</v>
      </c>
      <c r="R89">
        <v>0</v>
      </c>
      <c r="S89">
        <v>0</v>
      </c>
    </row>
    <row r="90" spans="17:19">
      <c r="Q90">
        <v>0</v>
      </c>
      <c r="R90">
        <v>0</v>
      </c>
      <c r="S90">
        <v>0</v>
      </c>
    </row>
    <row r="91" spans="17:19">
      <c r="Q91">
        <v>0</v>
      </c>
      <c r="R91">
        <v>0</v>
      </c>
      <c r="S91">
        <v>0</v>
      </c>
    </row>
    <row r="92" spans="17:19">
      <c r="Q92">
        <v>0</v>
      </c>
      <c r="R92">
        <v>0</v>
      </c>
      <c r="S92">
        <v>0</v>
      </c>
    </row>
    <row r="93" spans="17:19">
      <c r="Q93">
        <v>0</v>
      </c>
      <c r="R93">
        <v>0</v>
      </c>
      <c r="S93">
        <v>0</v>
      </c>
    </row>
    <row r="94" spans="17:19">
      <c r="Q94">
        <v>0</v>
      </c>
      <c r="R94">
        <v>0</v>
      </c>
      <c r="S94">
        <v>0</v>
      </c>
    </row>
    <row r="95" spans="17:19">
      <c r="Q95">
        <v>0</v>
      </c>
      <c r="R95">
        <v>0</v>
      </c>
      <c r="S95">
        <v>0</v>
      </c>
    </row>
    <row r="96" spans="17:19">
      <c r="Q96">
        <v>0</v>
      </c>
      <c r="R96">
        <v>0</v>
      </c>
      <c r="S96">
        <v>0</v>
      </c>
    </row>
    <row r="97" spans="17:19">
      <c r="Q97">
        <v>0</v>
      </c>
      <c r="R97">
        <v>0</v>
      </c>
      <c r="S97">
        <v>0</v>
      </c>
    </row>
    <row r="98" spans="17:19">
      <c r="Q98">
        <v>0</v>
      </c>
      <c r="R98">
        <v>0</v>
      </c>
      <c r="S98">
        <v>0</v>
      </c>
    </row>
    <row r="99" spans="17:19">
      <c r="Q99">
        <v>0</v>
      </c>
      <c r="R99">
        <v>0</v>
      </c>
      <c r="S99">
        <v>0</v>
      </c>
    </row>
    <row r="100" spans="17:19">
      <c r="Q100">
        <v>0</v>
      </c>
      <c r="R100">
        <v>0</v>
      </c>
      <c r="S100">
        <v>0</v>
      </c>
    </row>
    <row r="101" spans="17:19">
      <c r="Q101">
        <v>0</v>
      </c>
      <c r="R101">
        <v>0</v>
      </c>
      <c r="S101">
        <v>0</v>
      </c>
    </row>
    <row r="102" spans="17:19">
      <c r="Q102">
        <v>0</v>
      </c>
      <c r="R102">
        <v>0</v>
      </c>
      <c r="S102">
        <v>0</v>
      </c>
    </row>
    <row r="103" spans="17:19">
      <c r="Q103">
        <v>0</v>
      </c>
      <c r="R103">
        <v>0</v>
      </c>
      <c r="S103">
        <v>0</v>
      </c>
    </row>
    <row r="104" spans="17:19">
      <c r="Q104">
        <v>0</v>
      </c>
      <c r="R104">
        <v>0</v>
      </c>
      <c r="S104">
        <v>0</v>
      </c>
    </row>
    <row r="105" spans="17:19">
      <c r="Q105">
        <v>0</v>
      </c>
      <c r="R105">
        <v>0</v>
      </c>
      <c r="S105">
        <v>0</v>
      </c>
    </row>
    <row r="106" spans="17:19">
      <c r="Q106">
        <v>0</v>
      </c>
      <c r="R106">
        <v>0</v>
      </c>
      <c r="S106">
        <v>0</v>
      </c>
    </row>
    <row r="107" spans="17:19">
      <c r="Q107">
        <v>0</v>
      </c>
      <c r="R107">
        <v>0</v>
      </c>
      <c r="S107">
        <v>0</v>
      </c>
    </row>
    <row r="108" spans="17:19">
      <c r="Q108">
        <v>0</v>
      </c>
      <c r="R108">
        <v>0</v>
      </c>
      <c r="S108">
        <v>0</v>
      </c>
    </row>
    <row r="109" spans="17:19">
      <c r="Q109">
        <v>0</v>
      </c>
      <c r="R109">
        <v>0</v>
      </c>
      <c r="S109">
        <v>0</v>
      </c>
    </row>
    <row r="110" spans="17:19">
      <c r="Q110">
        <v>0</v>
      </c>
      <c r="R110">
        <v>0</v>
      </c>
      <c r="S110">
        <v>0</v>
      </c>
    </row>
    <row r="111" spans="17:19">
      <c r="Q111">
        <v>0</v>
      </c>
      <c r="R111">
        <v>0</v>
      </c>
      <c r="S111">
        <v>0</v>
      </c>
    </row>
    <row r="112" spans="17:19">
      <c r="Q112">
        <v>0</v>
      </c>
      <c r="R112">
        <v>0</v>
      </c>
      <c r="S112">
        <v>0</v>
      </c>
    </row>
    <row r="113" spans="17:19">
      <c r="Q113">
        <v>0</v>
      </c>
      <c r="R113">
        <v>0</v>
      </c>
      <c r="S113">
        <v>0</v>
      </c>
    </row>
    <row r="114" spans="17:19">
      <c r="Q114">
        <v>0</v>
      </c>
      <c r="R114">
        <v>0</v>
      </c>
      <c r="S114">
        <v>0</v>
      </c>
    </row>
    <row r="115" spans="17:19">
      <c r="Q115">
        <v>0</v>
      </c>
      <c r="R115">
        <v>0</v>
      </c>
      <c r="S115">
        <v>0</v>
      </c>
    </row>
    <row r="116" spans="17:19">
      <c r="Q116">
        <v>0</v>
      </c>
      <c r="R116">
        <v>0</v>
      </c>
      <c r="S116">
        <v>0</v>
      </c>
    </row>
    <row r="117" spans="17:19">
      <c r="Q117">
        <v>0</v>
      </c>
      <c r="R117">
        <v>0</v>
      </c>
      <c r="S117">
        <v>0</v>
      </c>
    </row>
    <row r="118" spans="17:19">
      <c r="Q118">
        <v>0</v>
      </c>
      <c r="R118">
        <v>0</v>
      </c>
      <c r="S118">
        <v>0</v>
      </c>
    </row>
    <row r="119" spans="17:19">
      <c r="Q119">
        <v>0</v>
      </c>
      <c r="R119">
        <v>0</v>
      </c>
      <c r="S119">
        <v>0</v>
      </c>
    </row>
    <row r="120" spans="17:19">
      <c r="Q120">
        <v>0</v>
      </c>
      <c r="R120">
        <v>0</v>
      </c>
      <c r="S120">
        <v>0</v>
      </c>
    </row>
    <row r="121" spans="17:19">
      <c r="Q121">
        <v>0</v>
      </c>
      <c r="R121">
        <v>0</v>
      </c>
      <c r="S121">
        <v>0</v>
      </c>
    </row>
    <row r="122" spans="17:19">
      <c r="Q122">
        <v>0</v>
      </c>
      <c r="R122">
        <v>0</v>
      </c>
      <c r="S122">
        <v>0</v>
      </c>
    </row>
    <row r="123" spans="17:19">
      <c r="Q123">
        <v>0</v>
      </c>
      <c r="R123">
        <v>0</v>
      </c>
      <c r="S123">
        <v>0</v>
      </c>
    </row>
    <row r="124" spans="17:19">
      <c r="Q124">
        <v>0</v>
      </c>
      <c r="R124">
        <v>0</v>
      </c>
      <c r="S124">
        <v>0</v>
      </c>
    </row>
    <row r="125" spans="17:19">
      <c r="Q125">
        <v>0</v>
      </c>
      <c r="R125">
        <v>0</v>
      </c>
      <c r="S125">
        <v>0</v>
      </c>
    </row>
    <row r="126" spans="17:19">
      <c r="Q126">
        <v>0</v>
      </c>
      <c r="R126">
        <v>0</v>
      </c>
      <c r="S126">
        <v>0</v>
      </c>
    </row>
    <row r="127" spans="17:19">
      <c r="Q127">
        <v>0</v>
      </c>
      <c r="R127">
        <v>0</v>
      </c>
      <c r="S127">
        <v>0</v>
      </c>
    </row>
    <row r="128" spans="17:19">
      <c r="Q128">
        <v>0</v>
      </c>
      <c r="R128">
        <v>0</v>
      </c>
      <c r="S128">
        <v>0</v>
      </c>
    </row>
    <row r="129" spans="17:19">
      <c r="Q129">
        <v>0</v>
      </c>
      <c r="R129">
        <v>0</v>
      </c>
      <c r="S129">
        <v>0</v>
      </c>
    </row>
    <row r="130" spans="17:19">
      <c r="Q130">
        <v>0</v>
      </c>
      <c r="R130">
        <v>0</v>
      </c>
      <c r="S130">
        <v>0</v>
      </c>
    </row>
    <row r="131" spans="17:19">
      <c r="Q131">
        <v>0</v>
      </c>
      <c r="R131">
        <v>0</v>
      </c>
      <c r="S131">
        <v>0</v>
      </c>
    </row>
    <row r="132" spans="17:19">
      <c r="Q132">
        <v>0</v>
      </c>
      <c r="R132">
        <v>0</v>
      </c>
      <c r="S132">
        <v>0</v>
      </c>
    </row>
    <row r="133" spans="17:19">
      <c r="Q133">
        <v>0</v>
      </c>
      <c r="R133">
        <v>0</v>
      </c>
      <c r="S133">
        <v>0</v>
      </c>
    </row>
    <row r="134" spans="17:19">
      <c r="Q134">
        <v>0</v>
      </c>
      <c r="R134">
        <v>0</v>
      </c>
      <c r="S134">
        <v>0</v>
      </c>
    </row>
    <row r="135" spans="17:19">
      <c r="Q135">
        <v>0</v>
      </c>
      <c r="R135">
        <v>0</v>
      </c>
      <c r="S135">
        <v>0</v>
      </c>
    </row>
    <row r="136" spans="17:19">
      <c r="Q136">
        <v>0</v>
      </c>
      <c r="R136">
        <v>0</v>
      </c>
      <c r="S136">
        <v>0</v>
      </c>
    </row>
    <row r="137" spans="17:19">
      <c r="Q137">
        <v>0</v>
      </c>
      <c r="R137">
        <v>0</v>
      </c>
      <c r="S137">
        <v>0</v>
      </c>
    </row>
    <row r="138" spans="17:19">
      <c r="Q138">
        <v>0</v>
      </c>
      <c r="R138">
        <v>0</v>
      </c>
      <c r="S138">
        <v>0</v>
      </c>
    </row>
    <row r="139" spans="17:19">
      <c r="Q139">
        <v>0</v>
      </c>
      <c r="R139">
        <v>0</v>
      </c>
      <c r="S139">
        <v>0</v>
      </c>
    </row>
    <row r="140" spans="17:19">
      <c r="Q140">
        <v>0</v>
      </c>
      <c r="R140">
        <v>0</v>
      </c>
      <c r="S140">
        <v>0</v>
      </c>
    </row>
    <row r="141" spans="17:19">
      <c r="Q141">
        <v>0</v>
      </c>
      <c r="R141">
        <v>0</v>
      </c>
      <c r="S141">
        <v>0</v>
      </c>
    </row>
    <row r="142" spans="17:19">
      <c r="Q142">
        <v>0</v>
      </c>
      <c r="R142">
        <v>0</v>
      </c>
      <c r="S142">
        <v>0</v>
      </c>
    </row>
    <row r="143" spans="17:19">
      <c r="Q143">
        <v>0</v>
      </c>
      <c r="R143">
        <v>0</v>
      </c>
      <c r="S143">
        <v>0</v>
      </c>
    </row>
    <row r="144" spans="17:19">
      <c r="Q144">
        <v>0</v>
      </c>
      <c r="R144">
        <v>0</v>
      </c>
      <c r="S144">
        <v>0</v>
      </c>
    </row>
    <row r="145" spans="17:19">
      <c r="Q145">
        <v>0</v>
      </c>
      <c r="R145">
        <v>0</v>
      </c>
      <c r="S145">
        <v>0</v>
      </c>
    </row>
    <row r="146" spans="17:19">
      <c r="Q146">
        <v>0</v>
      </c>
      <c r="R146">
        <v>0</v>
      </c>
      <c r="S146">
        <v>0</v>
      </c>
    </row>
    <row r="147" spans="17:19">
      <c r="Q147">
        <v>0</v>
      </c>
      <c r="R147">
        <v>0</v>
      </c>
      <c r="S147">
        <v>0</v>
      </c>
    </row>
    <row r="148" spans="17:19">
      <c r="Q148">
        <v>0</v>
      </c>
      <c r="R148">
        <v>0</v>
      </c>
      <c r="S148">
        <v>0</v>
      </c>
    </row>
    <row r="149" spans="17:19">
      <c r="Q149">
        <v>0</v>
      </c>
      <c r="R149">
        <v>0</v>
      </c>
      <c r="S149">
        <v>0</v>
      </c>
    </row>
    <row r="150" spans="17:19">
      <c r="Q150">
        <v>0</v>
      </c>
      <c r="R150">
        <v>0</v>
      </c>
      <c r="S150">
        <v>0</v>
      </c>
    </row>
    <row r="151" spans="17:19">
      <c r="Q151">
        <v>0</v>
      </c>
      <c r="R151">
        <v>0</v>
      </c>
      <c r="S151">
        <v>0</v>
      </c>
    </row>
    <row r="152" spans="17:19">
      <c r="Q152">
        <v>0</v>
      </c>
      <c r="R152">
        <v>0</v>
      </c>
      <c r="S152">
        <v>0</v>
      </c>
    </row>
    <row r="153" spans="17:19">
      <c r="Q153">
        <v>0</v>
      </c>
      <c r="R153">
        <v>0</v>
      </c>
      <c r="S153">
        <v>0</v>
      </c>
    </row>
    <row r="154" spans="17:19">
      <c r="Q154">
        <v>0</v>
      </c>
      <c r="R154">
        <v>0</v>
      </c>
      <c r="S154">
        <v>0</v>
      </c>
    </row>
    <row r="155" spans="17:19">
      <c r="Q155">
        <v>0</v>
      </c>
      <c r="R155">
        <v>0</v>
      </c>
      <c r="S155">
        <v>0</v>
      </c>
    </row>
    <row r="156" spans="17:19">
      <c r="Q156">
        <v>0</v>
      </c>
      <c r="R156">
        <v>0</v>
      </c>
      <c r="S156">
        <v>0</v>
      </c>
    </row>
    <row r="157" spans="17:19">
      <c r="Q157">
        <v>0</v>
      </c>
      <c r="R157">
        <v>0</v>
      </c>
      <c r="S157">
        <v>0</v>
      </c>
    </row>
    <row r="158" spans="17:19">
      <c r="Q158">
        <v>0</v>
      </c>
      <c r="R158">
        <v>0</v>
      </c>
      <c r="S158">
        <v>0</v>
      </c>
    </row>
    <row r="159" spans="17:19">
      <c r="Q159">
        <v>0</v>
      </c>
      <c r="R159">
        <v>0</v>
      </c>
      <c r="S159">
        <v>0</v>
      </c>
    </row>
    <row r="160" spans="17:19">
      <c r="Q160">
        <v>0</v>
      </c>
      <c r="R160">
        <v>0</v>
      </c>
      <c r="S160">
        <v>0</v>
      </c>
    </row>
    <row r="161" spans="17:19">
      <c r="Q161">
        <v>0</v>
      </c>
      <c r="R161">
        <v>0</v>
      </c>
      <c r="S161">
        <v>0</v>
      </c>
    </row>
  </sheetData>
  <mergeCells count="6">
    <mergeCell ref="A44:F44"/>
    <mergeCell ref="A2:F2"/>
    <mergeCell ref="A3:F3"/>
    <mergeCell ref="A41:F41"/>
    <mergeCell ref="A42:F42"/>
    <mergeCell ref="A43:F43"/>
  </mergeCells>
  <pageMargins left="0.25" right="0.25" top="0.75" bottom="0.75" header="0.3" footer="0.3"/>
  <pageSetup paperSize="9" scale="9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43"/>
  <sheetViews>
    <sheetView showGridLines="0" zoomScale="85" zoomScaleNormal="85" workbookViewId="0">
      <selection activeCell="K10" sqref="K10"/>
    </sheetView>
  </sheetViews>
  <sheetFormatPr defaultRowHeight="12.75"/>
  <cols>
    <col min="1" max="1" width="13.33203125" customWidth="1"/>
    <col min="2" max="2" width="13.1640625" customWidth="1"/>
    <col min="3" max="3" width="2.1640625" customWidth="1"/>
    <col min="4" max="4" width="11.1640625" customWidth="1"/>
    <col min="5" max="5" width="13.1640625" customWidth="1"/>
    <col min="6" max="6" width="13.33203125" customWidth="1"/>
    <col min="7" max="7" width="8.83203125" customWidth="1"/>
    <col min="8" max="8" width="2.5" customWidth="1"/>
    <col min="9" max="9" width="3.1640625" customWidth="1"/>
    <col min="10" max="10" width="5.5" customWidth="1"/>
    <col min="11" max="11" width="33.33203125" customWidth="1"/>
    <col min="12" max="12" width="10" customWidth="1"/>
    <col min="14" max="14" width="9.33203125" hidden="1" customWidth="1"/>
    <col min="15" max="15" width="17.83203125" customWidth="1"/>
    <col min="16" max="16" width="9.33203125" hidden="1" customWidth="1"/>
    <col min="17" max="17" width="17.5" hidden="1" customWidth="1"/>
    <col min="19" max="20" width="0" hidden="1" customWidth="1"/>
  </cols>
  <sheetData>
    <row r="1" spans="1:20" ht="79.150000000000006" customHeight="1">
      <c r="A1" s="287" t="s">
        <v>146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</row>
    <row r="2" spans="1:20" ht="18.399999999999999" customHeight="1">
      <c r="A2" s="289" t="s">
        <v>115</v>
      </c>
      <c r="B2" s="290"/>
      <c r="C2" s="290"/>
      <c r="D2" s="290"/>
      <c r="E2" s="290"/>
      <c r="F2" s="291"/>
      <c r="G2" s="45"/>
      <c r="H2" s="45"/>
      <c r="I2" s="45"/>
      <c r="J2" s="45"/>
      <c r="K2" s="45"/>
      <c r="L2" s="45"/>
      <c r="N2">
        <f>data!B3</f>
        <v>3.4208000000000003</v>
      </c>
    </row>
    <row r="3" spans="1:20" ht="24" customHeight="1">
      <c r="A3" s="103" t="s">
        <v>116</v>
      </c>
      <c r="B3" s="40" t="s">
        <v>117</v>
      </c>
      <c r="C3" s="292" t="s">
        <v>46</v>
      </c>
      <c r="D3" s="293"/>
      <c r="E3" s="21" t="s">
        <v>118</v>
      </c>
      <c r="F3" s="104" t="s">
        <v>119</v>
      </c>
      <c r="G3" s="45"/>
      <c r="H3" s="45"/>
      <c r="I3" s="45"/>
      <c r="J3" s="45"/>
      <c r="K3" s="45"/>
      <c r="L3" s="45"/>
      <c r="S3">
        <v>1164</v>
      </c>
      <c r="T3">
        <v>1199</v>
      </c>
    </row>
    <row r="4" spans="1:20" ht="13.9" customHeight="1">
      <c r="A4" s="264">
        <v>100</v>
      </c>
      <c r="B4" s="266" t="s">
        <v>120</v>
      </c>
      <c r="C4" s="294">
        <v>2.5</v>
      </c>
      <c r="D4" s="295"/>
      <c r="E4" s="74">
        <f>ROUNDUP(P4*$N$2,0)*0.6+S3</f>
        <v>1862.4</v>
      </c>
      <c r="F4" s="74">
        <f>ROUNDUP(Q4*$N$2,0)*0.6+T3</f>
        <v>1918.4</v>
      </c>
      <c r="G4" s="45"/>
      <c r="H4" s="45"/>
      <c r="I4" s="45"/>
      <c r="J4" s="45"/>
      <c r="K4" s="45"/>
      <c r="L4" s="45"/>
      <c r="P4">
        <v>340.27100000000002</v>
      </c>
      <c r="Q4">
        <v>350.49299999999999</v>
      </c>
      <c r="S4">
        <v>1199</v>
      </c>
      <c r="T4">
        <v>1235</v>
      </c>
    </row>
    <row r="5" spans="1:20" ht="13.9" customHeight="1">
      <c r="A5" s="275"/>
      <c r="B5" s="267"/>
      <c r="C5" s="262">
        <v>5</v>
      </c>
      <c r="D5" s="263"/>
      <c r="E5" s="74">
        <f t="shared" ref="E5:E53" si="0">ROUNDUP(P5*$N$2,0)*0.6+S4</f>
        <v>1918.4</v>
      </c>
      <c r="F5" s="74">
        <f t="shared" ref="F5:F53" si="1">ROUNDUP(Q5*$N$2,0)*0.6+T4</f>
        <v>1976</v>
      </c>
      <c r="G5" s="101"/>
      <c r="H5" s="45"/>
      <c r="I5" s="45"/>
      <c r="J5" s="45"/>
      <c r="K5" s="45"/>
      <c r="L5" s="45"/>
      <c r="P5">
        <v>350.49299999999999</v>
      </c>
      <c r="Q5">
        <v>361</v>
      </c>
      <c r="S5">
        <v>1164</v>
      </c>
      <c r="T5">
        <v>1199</v>
      </c>
    </row>
    <row r="6" spans="1:20" ht="13.9" customHeight="1">
      <c r="A6" s="264">
        <v>150</v>
      </c>
      <c r="B6" s="271" t="s">
        <v>120</v>
      </c>
      <c r="C6" s="294">
        <v>2.5</v>
      </c>
      <c r="D6" s="295"/>
      <c r="E6" s="74">
        <f t="shared" si="0"/>
        <v>1862.4</v>
      </c>
      <c r="F6" s="74">
        <f t="shared" si="1"/>
        <v>1918.4</v>
      </c>
      <c r="G6" s="257"/>
      <c r="H6" s="257"/>
      <c r="I6" s="257"/>
      <c r="J6" s="257"/>
      <c r="K6" s="42"/>
      <c r="L6" s="102"/>
      <c r="P6">
        <v>340.27100000000002</v>
      </c>
      <c r="Q6">
        <v>350.49299999999999</v>
      </c>
      <c r="S6">
        <v>1199</v>
      </c>
      <c r="T6">
        <v>1235</v>
      </c>
    </row>
    <row r="7" spans="1:20" ht="13.5" customHeight="1">
      <c r="A7" s="275"/>
      <c r="B7" s="272"/>
      <c r="C7" s="262">
        <v>5</v>
      </c>
      <c r="D7" s="263"/>
      <c r="E7" s="74">
        <f t="shared" si="0"/>
        <v>1918.4</v>
      </c>
      <c r="F7" s="74">
        <f t="shared" si="1"/>
        <v>1976</v>
      </c>
      <c r="G7" s="257"/>
      <c r="H7" s="257"/>
      <c r="I7" s="257"/>
      <c r="J7" s="257"/>
      <c r="K7" s="41"/>
      <c r="L7" s="41"/>
      <c r="P7">
        <v>350.49299999999999</v>
      </c>
      <c r="Q7">
        <v>361</v>
      </c>
      <c r="S7">
        <v>1177</v>
      </c>
      <c r="T7">
        <v>1212</v>
      </c>
    </row>
    <row r="8" spans="1:20" ht="13.9" customHeight="1">
      <c r="A8" s="264">
        <v>200</v>
      </c>
      <c r="B8" s="266" t="s">
        <v>120</v>
      </c>
      <c r="C8" s="262">
        <v>5</v>
      </c>
      <c r="D8" s="263"/>
      <c r="E8" s="74">
        <f t="shared" si="0"/>
        <v>1883.1999999999998</v>
      </c>
      <c r="F8" s="74">
        <f t="shared" si="1"/>
        <v>1939.1999999999998</v>
      </c>
      <c r="G8" s="138"/>
      <c r="H8" s="286"/>
      <c r="I8" s="286"/>
      <c r="J8" s="286"/>
      <c r="K8" s="286"/>
      <c r="L8" s="286"/>
      <c r="P8">
        <v>343.86199999999997</v>
      </c>
      <c r="Q8">
        <v>354.17899999999997</v>
      </c>
      <c r="S8">
        <v>1212</v>
      </c>
      <c r="T8">
        <v>1248</v>
      </c>
    </row>
    <row r="9" spans="1:20" ht="13.9" customHeight="1">
      <c r="A9" s="275"/>
      <c r="B9" s="267"/>
      <c r="C9" s="262">
        <v>10</v>
      </c>
      <c r="D9" s="263"/>
      <c r="E9" s="74">
        <f t="shared" si="0"/>
        <v>1939.1999999999998</v>
      </c>
      <c r="F9" s="74">
        <f t="shared" si="1"/>
        <v>1996.8</v>
      </c>
      <c r="G9" s="138"/>
      <c r="H9" s="285"/>
      <c r="I9" s="285"/>
      <c r="J9" s="138"/>
      <c r="K9" s="42"/>
      <c r="L9" s="138"/>
      <c r="P9">
        <v>354.17899999999997</v>
      </c>
      <c r="Q9">
        <v>364.79999999999995</v>
      </c>
      <c r="S9">
        <v>1177</v>
      </c>
      <c r="T9">
        <v>1212</v>
      </c>
    </row>
    <row r="10" spans="1:20" ht="13.9" customHeight="1">
      <c r="A10" s="264">
        <v>250</v>
      </c>
      <c r="B10" s="266" t="s">
        <v>120</v>
      </c>
      <c r="C10" s="262">
        <v>5</v>
      </c>
      <c r="D10" s="263"/>
      <c r="E10" s="74">
        <f t="shared" si="0"/>
        <v>1883.1999999999998</v>
      </c>
      <c r="F10" s="74">
        <f t="shared" si="1"/>
        <v>1939.1999999999998</v>
      </c>
      <c r="G10" s="138"/>
      <c r="H10" s="285"/>
      <c r="I10" s="285"/>
      <c r="J10" s="138"/>
      <c r="K10" s="45"/>
      <c r="L10" s="138"/>
      <c r="P10">
        <v>343.86199999999997</v>
      </c>
      <c r="Q10">
        <v>354.17899999999997</v>
      </c>
      <c r="S10">
        <v>1212</v>
      </c>
      <c r="T10">
        <v>1248</v>
      </c>
    </row>
    <row r="11" spans="1:20" ht="13.9" customHeight="1">
      <c r="A11" s="275"/>
      <c r="B11" s="267"/>
      <c r="C11" s="262">
        <v>10</v>
      </c>
      <c r="D11" s="263"/>
      <c r="E11" s="74">
        <f t="shared" si="0"/>
        <v>1939.1999999999998</v>
      </c>
      <c r="F11" s="74">
        <f t="shared" si="1"/>
        <v>1996.8</v>
      </c>
      <c r="G11" s="138"/>
      <c r="H11" s="285"/>
      <c r="I11" s="285"/>
      <c r="J11" s="138"/>
      <c r="K11" s="45"/>
      <c r="L11" s="138"/>
      <c r="P11">
        <v>354.17899999999997</v>
      </c>
      <c r="Q11">
        <v>364.79999999999995</v>
      </c>
      <c r="S11">
        <v>1189</v>
      </c>
      <c r="T11">
        <v>1225</v>
      </c>
    </row>
    <row r="12" spans="1:20" ht="15" customHeight="1">
      <c r="A12" s="264">
        <v>300</v>
      </c>
      <c r="B12" s="266" t="s">
        <v>121</v>
      </c>
      <c r="C12" s="262">
        <v>5</v>
      </c>
      <c r="D12" s="263"/>
      <c r="E12" s="74">
        <f t="shared" si="0"/>
        <v>1902.4</v>
      </c>
      <c r="F12" s="74">
        <f t="shared" si="1"/>
        <v>1960</v>
      </c>
      <c r="G12" s="138"/>
      <c r="H12" s="285"/>
      <c r="I12" s="285"/>
      <c r="J12" s="138"/>
      <c r="K12" s="43"/>
      <c r="L12" s="138"/>
      <c r="P12">
        <v>347.43400000000003</v>
      </c>
      <c r="Q12">
        <v>357.86499999999995</v>
      </c>
      <c r="S12">
        <v>1225</v>
      </c>
      <c r="T12">
        <v>1261</v>
      </c>
    </row>
    <row r="13" spans="1:20" ht="13.9" customHeight="1">
      <c r="A13" s="275"/>
      <c r="B13" s="267"/>
      <c r="C13" s="262">
        <v>10</v>
      </c>
      <c r="D13" s="263"/>
      <c r="E13" s="74">
        <f t="shared" si="0"/>
        <v>1960</v>
      </c>
      <c r="F13" s="74">
        <f t="shared" si="1"/>
        <v>2017.6</v>
      </c>
      <c r="G13" s="138"/>
      <c r="H13" s="285"/>
      <c r="I13" s="285"/>
      <c r="J13" s="138"/>
      <c r="K13" s="45"/>
      <c r="L13" s="138"/>
      <c r="P13">
        <v>357.86499999999995</v>
      </c>
      <c r="Q13">
        <v>368.59999999999997</v>
      </c>
      <c r="S13">
        <v>1293</v>
      </c>
      <c r="T13">
        <v>1332</v>
      </c>
    </row>
    <row r="14" spans="1:20" ht="13.9" customHeight="1">
      <c r="A14" s="264">
        <v>400</v>
      </c>
      <c r="B14" s="266" t="s">
        <v>121</v>
      </c>
      <c r="C14" s="262">
        <v>5</v>
      </c>
      <c r="D14" s="263"/>
      <c r="E14" s="74">
        <f t="shared" si="0"/>
        <v>2068.8000000000002</v>
      </c>
      <c r="F14" s="74">
        <f t="shared" si="1"/>
        <v>2131.1999999999998</v>
      </c>
      <c r="G14" s="138"/>
      <c r="H14" s="285"/>
      <c r="I14" s="285"/>
      <c r="J14" s="138"/>
      <c r="K14" s="45"/>
      <c r="L14" s="138"/>
      <c r="P14">
        <v>377.89099999999996</v>
      </c>
      <c r="Q14">
        <v>389.21499999999997</v>
      </c>
      <c r="S14">
        <v>1332</v>
      </c>
      <c r="T14">
        <v>1372</v>
      </c>
    </row>
    <row r="15" spans="1:20" ht="13.9" customHeight="1">
      <c r="A15" s="275"/>
      <c r="B15" s="267"/>
      <c r="C15" s="262">
        <v>10</v>
      </c>
      <c r="D15" s="263"/>
      <c r="E15" s="74">
        <f t="shared" si="0"/>
        <v>2131.1999999999998</v>
      </c>
      <c r="F15" s="74">
        <f t="shared" si="1"/>
        <v>2195.1999999999998</v>
      </c>
      <c r="G15" s="138"/>
      <c r="H15" s="285"/>
      <c r="I15" s="285"/>
      <c r="J15" s="138"/>
      <c r="K15" s="45"/>
      <c r="L15" s="138"/>
      <c r="P15">
        <v>389.21499999999997</v>
      </c>
      <c r="Q15">
        <v>400.9</v>
      </c>
      <c r="S15">
        <v>1483</v>
      </c>
      <c r="T15">
        <v>1528</v>
      </c>
    </row>
    <row r="16" spans="1:20" ht="13.9" customHeight="1">
      <c r="A16" s="264">
        <v>500</v>
      </c>
      <c r="B16" s="266" t="s">
        <v>121</v>
      </c>
      <c r="C16" s="262">
        <v>5</v>
      </c>
      <c r="D16" s="263"/>
      <c r="E16" s="74">
        <f t="shared" si="0"/>
        <v>2372.8000000000002</v>
      </c>
      <c r="F16" s="74">
        <f t="shared" si="1"/>
        <v>2444.8000000000002</v>
      </c>
      <c r="G16" s="138"/>
      <c r="H16" s="285"/>
      <c r="I16" s="285"/>
      <c r="J16" s="138"/>
      <c r="K16" s="45"/>
      <c r="L16" s="138"/>
      <c r="P16">
        <v>433.40899999999999</v>
      </c>
      <c r="Q16">
        <v>446.40499999999997</v>
      </c>
      <c r="S16">
        <v>1528</v>
      </c>
      <c r="T16">
        <v>1573</v>
      </c>
    </row>
    <row r="17" spans="1:20" ht="13.9" customHeight="1">
      <c r="A17" s="275"/>
      <c r="B17" s="267"/>
      <c r="C17" s="262">
        <v>10</v>
      </c>
      <c r="D17" s="263"/>
      <c r="E17" s="74">
        <f t="shared" si="0"/>
        <v>2444.8000000000002</v>
      </c>
      <c r="F17" s="74">
        <f t="shared" si="1"/>
        <v>2516.8000000000002</v>
      </c>
      <c r="G17" s="138"/>
      <c r="H17" s="239"/>
      <c r="I17" s="239"/>
      <c r="J17" s="285"/>
      <c r="K17" s="285"/>
      <c r="L17" s="285"/>
      <c r="P17">
        <v>446.40499999999997</v>
      </c>
      <c r="Q17">
        <v>459.79999999999995</v>
      </c>
      <c r="S17">
        <v>1459</v>
      </c>
      <c r="T17">
        <v>1502</v>
      </c>
    </row>
    <row r="18" spans="1:20" ht="10.5" customHeight="1">
      <c r="A18" s="264">
        <v>600</v>
      </c>
      <c r="B18" s="266" t="s">
        <v>121</v>
      </c>
      <c r="C18" s="262">
        <v>5</v>
      </c>
      <c r="D18" s="263"/>
      <c r="E18" s="122">
        <v>2568</v>
      </c>
      <c r="F18" s="122">
        <v>2680</v>
      </c>
      <c r="G18" s="138"/>
      <c r="H18" s="239"/>
      <c r="I18" s="239"/>
      <c r="J18" s="285"/>
      <c r="K18" s="285"/>
      <c r="L18" s="285"/>
      <c r="P18">
        <v>426.24599999999998</v>
      </c>
      <c r="Q18">
        <v>439.03299999999996</v>
      </c>
      <c r="S18">
        <v>1502</v>
      </c>
      <c r="T18">
        <v>1547</v>
      </c>
    </row>
    <row r="19" spans="1:20" ht="10.5" customHeight="1">
      <c r="A19" s="265"/>
      <c r="B19" s="267"/>
      <c r="C19" s="262">
        <v>10</v>
      </c>
      <c r="D19" s="263"/>
      <c r="E19" s="122">
        <v>2680</v>
      </c>
      <c r="F19" s="122">
        <v>2765</v>
      </c>
      <c r="G19" s="41"/>
      <c r="H19" s="41"/>
      <c r="I19" s="41"/>
      <c r="J19" s="41"/>
      <c r="K19" s="41"/>
      <c r="L19" s="41"/>
      <c r="P19">
        <v>439.03299999999996</v>
      </c>
      <c r="Q19">
        <v>452.2</v>
      </c>
      <c r="S19">
        <v>1655</v>
      </c>
      <c r="T19">
        <v>1704</v>
      </c>
    </row>
    <row r="20" spans="1:20" ht="13.9" customHeight="1">
      <c r="A20" s="264">
        <v>800</v>
      </c>
      <c r="B20" s="266" t="s">
        <v>122</v>
      </c>
      <c r="C20" s="262">
        <v>5</v>
      </c>
      <c r="D20" s="263"/>
      <c r="E20" s="74">
        <f t="shared" si="0"/>
        <v>2648</v>
      </c>
      <c r="F20" s="74">
        <f t="shared" si="1"/>
        <v>2726.4</v>
      </c>
      <c r="G20" s="45"/>
      <c r="H20" s="239"/>
      <c r="I20" s="239"/>
      <c r="J20" s="45"/>
      <c r="K20" s="45"/>
      <c r="L20" s="45"/>
      <c r="P20">
        <v>483.54999999999995</v>
      </c>
      <c r="Q20">
        <v>498.06599999999997</v>
      </c>
      <c r="S20">
        <v>1704</v>
      </c>
      <c r="T20">
        <v>1755</v>
      </c>
    </row>
    <row r="21" spans="1:20">
      <c r="A21" s="273"/>
      <c r="B21" s="274"/>
      <c r="C21" s="280">
        <v>10</v>
      </c>
      <c r="D21" s="281"/>
      <c r="E21" s="74">
        <f t="shared" si="0"/>
        <v>2726.4</v>
      </c>
      <c r="F21" s="74">
        <f t="shared" si="1"/>
        <v>2808</v>
      </c>
      <c r="G21" s="45"/>
      <c r="H21" s="239"/>
      <c r="I21" s="239"/>
      <c r="J21" s="45"/>
      <c r="K21" s="45"/>
      <c r="L21" s="45"/>
      <c r="P21">
        <v>498.06599999999997</v>
      </c>
      <c r="Q21">
        <v>513</v>
      </c>
      <c r="S21">
        <v>1789</v>
      </c>
      <c r="T21">
        <v>1843</v>
      </c>
    </row>
    <row r="22" spans="1:20" ht="13.9" customHeight="1">
      <c r="A22" s="279">
        <v>1000</v>
      </c>
      <c r="B22" s="268" t="s">
        <v>122</v>
      </c>
      <c r="C22" s="282">
        <v>10</v>
      </c>
      <c r="D22" s="283"/>
      <c r="E22" s="74">
        <f t="shared" si="0"/>
        <v>2862.3999999999996</v>
      </c>
      <c r="F22" s="74">
        <f t="shared" si="1"/>
        <v>2948.8</v>
      </c>
      <c r="G22" s="39"/>
      <c r="H22" s="239"/>
      <c r="I22" s="239"/>
      <c r="J22" s="45"/>
      <c r="K22" s="45"/>
      <c r="L22" s="45"/>
      <c r="P22">
        <v>522.95600000000002</v>
      </c>
      <c r="Q22">
        <v>538.65</v>
      </c>
      <c r="S22">
        <v>1843</v>
      </c>
      <c r="T22">
        <v>1898</v>
      </c>
    </row>
    <row r="23" spans="1:20" ht="13.9" customHeight="1">
      <c r="A23" s="272"/>
      <c r="B23" s="267"/>
      <c r="C23" s="262">
        <v>15</v>
      </c>
      <c r="D23" s="263"/>
      <c r="E23" s="74">
        <f t="shared" si="0"/>
        <v>2948.8</v>
      </c>
      <c r="F23" s="74">
        <f t="shared" si="1"/>
        <v>3036.8</v>
      </c>
      <c r="G23" s="39"/>
      <c r="H23" s="284"/>
      <c r="I23" s="284"/>
      <c r="J23" s="58"/>
      <c r="K23" s="45"/>
      <c r="L23" s="45"/>
      <c r="P23">
        <v>538.65</v>
      </c>
      <c r="Q23">
        <v>554.79999999999995</v>
      </c>
      <c r="S23">
        <v>1851</v>
      </c>
      <c r="T23">
        <v>1906</v>
      </c>
    </row>
    <row r="24" spans="1:20" ht="13.9" customHeight="1">
      <c r="A24" s="271">
        <v>1000</v>
      </c>
      <c r="B24" s="266" t="s">
        <v>123</v>
      </c>
      <c r="C24" s="262">
        <v>10</v>
      </c>
      <c r="D24" s="263"/>
      <c r="E24" s="74">
        <f t="shared" si="0"/>
        <v>2961.6</v>
      </c>
      <c r="F24" s="74">
        <f t="shared" si="1"/>
        <v>3049.6</v>
      </c>
      <c r="G24" s="39"/>
      <c r="H24" s="239"/>
      <c r="I24" s="239"/>
      <c r="J24" s="58"/>
      <c r="K24" s="45"/>
      <c r="L24" s="45"/>
      <c r="P24">
        <v>540.85400000000004</v>
      </c>
      <c r="Q24">
        <v>557.07999999999993</v>
      </c>
      <c r="S24">
        <v>1906</v>
      </c>
      <c r="T24">
        <v>1963</v>
      </c>
    </row>
    <row r="25" spans="1:20" ht="13.9" customHeight="1">
      <c r="A25" s="272"/>
      <c r="B25" s="267"/>
      <c r="C25" s="262">
        <v>15</v>
      </c>
      <c r="D25" s="263"/>
      <c r="E25" s="74">
        <f t="shared" si="0"/>
        <v>3049.6</v>
      </c>
      <c r="F25" s="74">
        <f t="shared" si="1"/>
        <v>3140.8</v>
      </c>
      <c r="G25" s="39"/>
      <c r="H25" s="239"/>
      <c r="I25" s="239"/>
      <c r="J25" s="58"/>
      <c r="K25" s="45"/>
      <c r="L25" s="45"/>
      <c r="P25">
        <v>557.07999999999993</v>
      </c>
      <c r="Q25">
        <v>573.79999999999995</v>
      </c>
      <c r="S25">
        <v>1863</v>
      </c>
      <c r="T25">
        <v>1919</v>
      </c>
    </row>
    <row r="26" spans="1:20" ht="13.9" customHeight="1">
      <c r="A26" s="271">
        <v>1200</v>
      </c>
      <c r="B26" s="266" t="s">
        <v>122</v>
      </c>
      <c r="C26" s="262">
        <v>10</v>
      </c>
      <c r="D26" s="263"/>
      <c r="E26" s="74">
        <f t="shared" si="0"/>
        <v>2980.8</v>
      </c>
      <c r="F26" s="74">
        <f t="shared" si="1"/>
        <v>3070.3999999999996</v>
      </c>
      <c r="G26" s="39"/>
      <c r="H26" s="239"/>
      <c r="I26" s="239"/>
      <c r="J26" s="58"/>
      <c r="K26" s="45"/>
      <c r="L26" s="45"/>
      <c r="P26">
        <v>544.44500000000005</v>
      </c>
      <c r="Q26">
        <v>560.78499999999997</v>
      </c>
      <c r="S26">
        <v>1919</v>
      </c>
      <c r="T26">
        <v>1976</v>
      </c>
    </row>
    <row r="27" spans="1:20" ht="13.9" customHeight="1">
      <c r="A27" s="272"/>
      <c r="B27" s="267"/>
      <c r="C27" s="262">
        <v>15</v>
      </c>
      <c r="D27" s="263"/>
      <c r="E27" s="74">
        <f t="shared" si="0"/>
        <v>3070.3999999999996</v>
      </c>
      <c r="F27" s="74">
        <f t="shared" si="1"/>
        <v>3161.6</v>
      </c>
      <c r="G27" s="39"/>
      <c r="H27" s="239"/>
      <c r="I27" s="239"/>
      <c r="J27" s="58"/>
      <c r="K27" s="45"/>
      <c r="L27" s="45"/>
      <c r="P27">
        <v>560.78499999999997</v>
      </c>
      <c r="Q27">
        <v>577.6</v>
      </c>
      <c r="S27">
        <v>1869</v>
      </c>
      <c r="T27">
        <v>1925</v>
      </c>
    </row>
    <row r="28" spans="1:20" ht="13.9" customHeight="1">
      <c r="A28" s="271">
        <v>1250</v>
      </c>
      <c r="B28" s="266" t="s">
        <v>123</v>
      </c>
      <c r="C28" s="262">
        <v>10</v>
      </c>
      <c r="D28" s="263"/>
      <c r="E28" s="74">
        <f t="shared" si="0"/>
        <v>2990.3999999999996</v>
      </c>
      <c r="F28" s="74">
        <f t="shared" si="1"/>
        <v>3080</v>
      </c>
      <c r="G28" s="39"/>
      <c r="H28" s="239"/>
      <c r="I28" s="239"/>
      <c r="J28" s="45"/>
      <c r="K28" s="45"/>
      <c r="L28" s="45"/>
      <c r="P28">
        <v>546.23099999999999</v>
      </c>
      <c r="Q28">
        <v>562.62799999999993</v>
      </c>
      <c r="S28">
        <v>1925</v>
      </c>
      <c r="T28">
        <v>1983</v>
      </c>
    </row>
    <row r="29" spans="1:20" ht="13.9" customHeight="1">
      <c r="A29" s="272"/>
      <c r="B29" s="267"/>
      <c r="C29" s="262">
        <v>15</v>
      </c>
      <c r="D29" s="263"/>
      <c r="E29" s="74">
        <f t="shared" si="0"/>
        <v>3080</v>
      </c>
      <c r="F29" s="74">
        <f t="shared" si="1"/>
        <v>3172.8</v>
      </c>
      <c r="G29" s="39"/>
      <c r="H29" s="239"/>
      <c r="I29" s="239"/>
      <c r="J29" s="45"/>
      <c r="K29" s="45"/>
      <c r="L29" s="45"/>
      <c r="P29">
        <v>562.62799999999993</v>
      </c>
      <c r="Q29">
        <v>579.5</v>
      </c>
      <c r="S29">
        <v>2010</v>
      </c>
      <c r="T29">
        <v>2070</v>
      </c>
    </row>
    <row r="30" spans="1:20" ht="13.9" customHeight="1">
      <c r="A30" s="271">
        <v>1600</v>
      </c>
      <c r="B30" s="266" t="s">
        <v>123</v>
      </c>
      <c r="C30" s="262">
        <v>10</v>
      </c>
      <c r="D30" s="263"/>
      <c r="E30" s="74">
        <f t="shared" si="0"/>
        <v>3216</v>
      </c>
      <c r="F30" s="74">
        <f t="shared" si="1"/>
        <v>3312</v>
      </c>
      <c r="G30" s="39"/>
      <c r="H30" s="239"/>
      <c r="I30" s="239"/>
      <c r="J30" s="45"/>
      <c r="K30" s="45"/>
      <c r="L30" s="45"/>
      <c r="P30">
        <v>587.423</v>
      </c>
      <c r="Q30">
        <v>605.05499999999995</v>
      </c>
      <c r="S30">
        <v>2070</v>
      </c>
      <c r="T30">
        <v>2132</v>
      </c>
    </row>
    <row r="31" spans="1:20" ht="13.9" customHeight="1">
      <c r="A31" s="272"/>
      <c r="B31" s="267"/>
      <c r="C31" s="262">
        <v>15</v>
      </c>
      <c r="D31" s="263"/>
      <c r="E31" s="74">
        <f t="shared" si="0"/>
        <v>3312</v>
      </c>
      <c r="F31" s="74">
        <f t="shared" si="1"/>
        <v>3411.2</v>
      </c>
      <c r="G31" s="39"/>
      <c r="H31" s="239"/>
      <c r="I31" s="239"/>
      <c r="J31" s="45"/>
      <c r="K31" s="45"/>
      <c r="L31" s="45"/>
      <c r="P31">
        <v>605.05499999999995</v>
      </c>
      <c r="Q31">
        <v>623.19999999999993</v>
      </c>
      <c r="S31">
        <v>1975</v>
      </c>
      <c r="T31">
        <v>2034</v>
      </c>
    </row>
    <row r="32" spans="1:20" ht="13.9" customHeight="1">
      <c r="A32" s="271">
        <v>1600</v>
      </c>
      <c r="B32" s="266" t="s">
        <v>124</v>
      </c>
      <c r="C32" s="262">
        <v>10</v>
      </c>
      <c r="D32" s="263"/>
      <c r="E32" s="74">
        <f t="shared" si="0"/>
        <v>3160</v>
      </c>
      <c r="F32" s="74">
        <f t="shared" si="1"/>
        <v>3254.3999999999996</v>
      </c>
      <c r="G32" s="39"/>
      <c r="H32" s="239"/>
      <c r="I32" s="239"/>
      <c r="J32" s="45"/>
      <c r="K32" s="45"/>
      <c r="L32" s="45"/>
      <c r="P32">
        <v>577.27699999999993</v>
      </c>
      <c r="Q32">
        <v>594.58600000000001</v>
      </c>
      <c r="S32">
        <v>2034</v>
      </c>
      <c r="T32">
        <v>2095</v>
      </c>
    </row>
    <row r="33" spans="1:20" ht="13.9" customHeight="1">
      <c r="A33" s="272"/>
      <c r="B33" s="267"/>
      <c r="C33" s="262">
        <v>15</v>
      </c>
      <c r="D33" s="263"/>
      <c r="E33" s="74">
        <f t="shared" si="0"/>
        <v>3254.3999999999996</v>
      </c>
      <c r="F33" s="74">
        <f t="shared" si="1"/>
        <v>3352</v>
      </c>
      <c r="G33" s="39"/>
      <c r="H33" s="239"/>
      <c r="I33" s="239"/>
      <c r="J33" s="45"/>
      <c r="K33" s="45"/>
      <c r="L33" s="45"/>
      <c r="P33">
        <v>594.58600000000001</v>
      </c>
      <c r="Q33">
        <v>612.42699999999991</v>
      </c>
      <c r="S33">
        <v>2059</v>
      </c>
      <c r="T33">
        <v>2121</v>
      </c>
    </row>
    <row r="34" spans="1:20" ht="13.9" customHeight="1">
      <c r="A34" s="271">
        <v>1600</v>
      </c>
      <c r="B34" s="276" t="s">
        <v>125</v>
      </c>
      <c r="C34" s="262">
        <v>10</v>
      </c>
      <c r="D34" s="263"/>
      <c r="E34" s="74">
        <f t="shared" si="0"/>
        <v>3294.3999999999996</v>
      </c>
      <c r="F34" s="74">
        <f t="shared" si="1"/>
        <v>3393.6</v>
      </c>
      <c r="G34" s="39"/>
      <c r="H34" s="239"/>
      <c r="I34" s="239"/>
      <c r="J34" s="45"/>
      <c r="K34" s="45"/>
      <c r="L34" s="45"/>
      <c r="P34">
        <v>601.74899999999991</v>
      </c>
      <c r="Q34">
        <v>619.79899999999998</v>
      </c>
      <c r="S34">
        <v>2121</v>
      </c>
      <c r="T34">
        <v>2184</v>
      </c>
    </row>
    <row r="35" spans="1:20" ht="13.9" customHeight="1">
      <c r="A35" s="272"/>
      <c r="B35" s="278"/>
      <c r="C35" s="262">
        <v>15</v>
      </c>
      <c r="D35" s="263"/>
      <c r="E35" s="74">
        <f t="shared" si="0"/>
        <v>3393.6</v>
      </c>
      <c r="F35" s="74">
        <f t="shared" si="1"/>
        <v>3494.3999999999996</v>
      </c>
      <c r="G35" s="39"/>
      <c r="H35" s="239"/>
      <c r="I35" s="239"/>
      <c r="J35" s="45"/>
      <c r="K35" s="45"/>
      <c r="L35" s="45"/>
      <c r="P35">
        <v>619.79899999999998</v>
      </c>
      <c r="Q35">
        <v>638.4</v>
      </c>
      <c r="S35">
        <v>2140</v>
      </c>
      <c r="T35">
        <v>2204</v>
      </c>
    </row>
    <row r="36" spans="1:20" ht="13.9" customHeight="1">
      <c r="A36" s="198">
        <v>2000</v>
      </c>
      <c r="B36" s="266" t="s">
        <v>126</v>
      </c>
      <c r="C36" s="262">
        <v>10</v>
      </c>
      <c r="D36" s="263"/>
      <c r="E36" s="74">
        <f t="shared" si="0"/>
        <v>3424</v>
      </c>
      <c r="F36" s="74">
        <f t="shared" si="1"/>
        <v>3526.3999999999996</v>
      </c>
      <c r="G36" s="39"/>
      <c r="H36" s="239"/>
      <c r="I36" s="239"/>
      <c r="J36" s="45"/>
      <c r="K36" s="45"/>
      <c r="L36" s="45"/>
      <c r="P36">
        <v>625.423</v>
      </c>
      <c r="Q36">
        <v>644.19499999999994</v>
      </c>
      <c r="S36">
        <v>2192</v>
      </c>
      <c r="T36">
        <v>2258</v>
      </c>
    </row>
    <row r="37" spans="1:20" ht="13.9" customHeight="1">
      <c r="A37" s="199"/>
      <c r="B37" s="268"/>
      <c r="C37" s="262">
        <v>15</v>
      </c>
      <c r="D37" s="263"/>
      <c r="E37" s="74">
        <f t="shared" si="0"/>
        <v>3507.2</v>
      </c>
      <c r="F37" s="74">
        <f t="shared" si="1"/>
        <v>3612.8</v>
      </c>
      <c r="G37" s="39"/>
      <c r="H37" s="239"/>
      <c r="I37" s="239"/>
      <c r="J37" s="45"/>
      <c r="K37" s="45"/>
      <c r="L37" s="45"/>
      <c r="P37">
        <v>640.67999999999995</v>
      </c>
      <c r="Q37">
        <v>659.9079999999999</v>
      </c>
      <c r="S37">
        <v>2247</v>
      </c>
      <c r="T37">
        <v>2314</v>
      </c>
    </row>
    <row r="38" spans="1:20" ht="13.9" customHeight="1">
      <c r="A38" s="199"/>
      <c r="B38" s="267"/>
      <c r="C38" s="262">
        <v>30</v>
      </c>
      <c r="D38" s="263"/>
      <c r="E38" s="74">
        <f t="shared" si="0"/>
        <v>3595.2</v>
      </c>
      <c r="F38" s="74">
        <f t="shared" si="1"/>
        <v>3702.3999999999996</v>
      </c>
      <c r="G38" s="39"/>
      <c r="H38" s="239"/>
      <c r="I38" s="239"/>
      <c r="J38" s="45"/>
      <c r="K38" s="45"/>
      <c r="L38" s="45"/>
      <c r="P38">
        <v>656.697</v>
      </c>
      <c r="Q38">
        <v>676.4</v>
      </c>
      <c r="S38">
        <v>2176</v>
      </c>
      <c r="T38">
        <v>2241</v>
      </c>
    </row>
    <row r="39" spans="1:20" ht="13.9" customHeight="1">
      <c r="A39" s="199"/>
      <c r="B39" s="266" t="s">
        <v>127</v>
      </c>
      <c r="C39" s="262">
        <v>10</v>
      </c>
      <c r="D39" s="263"/>
      <c r="E39" s="74">
        <f t="shared" si="0"/>
        <v>3481.6</v>
      </c>
      <c r="F39" s="74">
        <f t="shared" si="1"/>
        <v>3585.6</v>
      </c>
      <c r="G39" s="39"/>
      <c r="H39" s="239"/>
      <c r="I39" s="239"/>
      <c r="J39" s="45"/>
      <c r="K39" s="45"/>
      <c r="L39" s="45"/>
      <c r="P39">
        <v>635.96800000000007</v>
      </c>
      <c r="Q39">
        <v>655.04399999999998</v>
      </c>
      <c r="S39">
        <v>2229</v>
      </c>
      <c r="T39">
        <v>2296</v>
      </c>
    </row>
    <row r="40" spans="1:20" ht="13.9" customHeight="1">
      <c r="A40" s="199"/>
      <c r="B40" s="268"/>
      <c r="C40" s="262">
        <v>15</v>
      </c>
      <c r="D40" s="263"/>
      <c r="E40" s="74">
        <f t="shared" si="0"/>
        <v>3566.3999999999996</v>
      </c>
      <c r="F40" s="74">
        <f t="shared" si="1"/>
        <v>3673.6</v>
      </c>
      <c r="G40" s="39"/>
      <c r="H40" s="239"/>
      <c r="I40" s="239"/>
      <c r="J40" s="45"/>
      <c r="K40" s="45"/>
      <c r="L40" s="45"/>
      <c r="P40">
        <v>651.47199999999998</v>
      </c>
      <c r="Q40">
        <v>671.02300000000002</v>
      </c>
      <c r="S40">
        <v>2285</v>
      </c>
      <c r="T40">
        <v>2353</v>
      </c>
    </row>
    <row r="41" spans="1:20" ht="13.9" customHeight="1">
      <c r="A41" s="199"/>
      <c r="B41" s="267"/>
      <c r="C41" s="262">
        <v>30</v>
      </c>
      <c r="D41" s="263"/>
      <c r="E41" s="74">
        <f t="shared" si="0"/>
        <v>3656</v>
      </c>
      <c r="F41" s="74">
        <f t="shared" si="1"/>
        <v>3764.8</v>
      </c>
      <c r="G41" s="39"/>
      <c r="H41" s="239"/>
      <c r="I41" s="239"/>
      <c r="J41" s="45"/>
      <c r="K41" s="45"/>
      <c r="L41" s="45"/>
      <c r="P41">
        <v>667.77399999999989</v>
      </c>
      <c r="Q41">
        <v>687.8</v>
      </c>
      <c r="S41">
        <v>2260</v>
      </c>
      <c r="T41">
        <v>2328</v>
      </c>
    </row>
    <row r="42" spans="1:20" ht="13.9" customHeight="1">
      <c r="A42" s="199"/>
      <c r="B42" s="276" t="s">
        <v>128</v>
      </c>
      <c r="C42" s="262">
        <v>10</v>
      </c>
      <c r="D42" s="263"/>
      <c r="E42" s="74">
        <f t="shared" si="0"/>
        <v>3616</v>
      </c>
      <c r="F42" s="74">
        <f t="shared" si="1"/>
        <v>3724.8</v>
      </c>
      <c r="G42" s="39"/>
      <c r="H42" s="239"/>
      <c r="I42" s="239"/>
      <c r="J42" s="45"/>
      <c r="K42" s="45"/>
      <c r="L42" s="45"/>
      <c r="P42">
        <v>660.57299999999998</v>
      </c>
      <c r="Q42">
        <v>680.39</v>
      </c>
      <c r="S42">
        <v>2315</v>
      </c>
      <c r="T42">
        <v>2385</v>
      </c>
    </row>
    <row r="43" spans="1:20" ht="13.9" customHeight="1">
      <c r="A43" s="199"/>
      <c r="B43" s="277"/>
      <c r="C43" s="262">
        <v>15</v>
      </c>
      <c r="D43" s="263"/>
      <c r="E43" s="74">
        <f t="shared" si="0"/>
        <v>3704</v>
      </c>
      <c r="F43" s="74">
        <f t="shared" si="1"/>
        <v>3816</v>
      </c>
      <c r="G43" s="39"/>
      <c r="H43" s="239"/>
      <c r="I43" s="239"/>
      <c r="J43" s="45"/>
      <c r="K43" s="45"/>
      <c r="L43" s="45"/>
      <c r="P43">
        <v>676.66599999999994</v>
      </c>
      <c r="Q43">
        <v>696.97699999999998</v>
      </c>
      <c r="S43">
        <v>2373</v>
      </c>
      <c r="T43">
        <v>2444</v>
      </c>
    </row>
    <row r="44" spans="1:20" ht="13.9" customHeight="1">
      <c r="A44" s="200"/>
      <c r="B44" s="278"/>
      <c r="C44" s="262">
        <v>30</v>
      </c>
      <c r="D44" s="263"/>
      <c r="E44" s="74">
        <f t="shared" si="0"/>
        <v>3796.8</v>
      </c>
      <c r="F44" s="74">
        <f t="shared" si="1"/>
        <v>3910.3999999999996</v>
      </c>
      <c r="G44" s="39"/>
      <c r="H44" s="239"/>
      <c r="I44" s="239"/>
      <c r="J44" s="45"/>
      <c r="K44" s="45"/>
      <c r="L44" s="45"/>
      <c r="P44">
        <v>693.59500000000003</v>
      </c>
      <c r="Q44">
        <v>714.4</v>
      </c>
      <c r="S44">
        <v>2464</v>
      </c>
      <c r="T44">
        <v>2538</v>
      </c>
    </row>
    <row r="45" spans="1:20" ht="13.9" customHeight="1">
      <c r="A45" s="198">
        <v>2500</v>
      </c>
      <c r="B45" s="266" t="s">
        <v>126</v>
      </c>
      <c r="C45" s="262">
        <v>10</v>
      </c>
      <c r="D45" s="263"/>
      <c r="E45" s="74">
        <f t="shared" si="0"/>
        <v>3942.3999999999996</v>
      </c>
      <c r="F45" s="74">
        <f t="shared" si="1"/>
        <v>4060.8</v>
      </c>
      <c r="G45" s="39"/>
      <c r="H45" s="239"/>
      <c r="I45" s="239"/>
      <c r="J45" s="45"/>
      <c r="K45" s="45"/>
      <c r="L45" s="45"/>
      <c r="P45">
        <v>720.29</v>
      </c>
      <c r="Q45">
        <v>741.91200000000003</v>
      </c>
      <c r="S45">
        <v>2525</v>
      </c>
      <c r="T45">
        <v>2600</v>
      </c>
    </row>
    <row r="46" spans="1:20" ht="13.9" customHeight="1">
      <c r="A46" s="199"/>
      <c r="B46" s="268"/>
      <c r="C46" s="262">
        <v>15</v>
      </c>
      <c r="D46" s="263"/>
      <c r="E46" s="74">
        <f t="shared" si="0"/>
        <v>4040</v>
      </c>
      <c r="F46" s="74">
        <f t="shared" si="1"/>
        <v>4160</v>
      </c>
      <c r="G46" s="39"/>
      <c r="H46" s="239"/>
      <c r="I46" s="239"/>
      <c r="J46" s="45"/>
      <c r="K46" s="45"/>
      <c r="L46" s="45"/>
      <c r="P46">
        <v>737.86500000000001</v>
      </c>
      <c r="Q46">
        <v>760</v>
      </c>
      <c r="S46">
        <v>2588</v>
      </c>
      <c r="T46">
        <v>2665</v>
      </c>
    </row>
    <row r="47" spans="1:20" ht="13.9" customHeight="1">
      <c r="A47" s="199"/>
      <c r="B47" s="267"/>
      <c r="C47" s="262">
        <v>30</v>
      </c>
      <c r="D47" s="263"/>
      <c r="E47" s="74">
        <f t="shared" si="0"/>
        <v>4140.8</v>
      </c>
      <c r="F47" s="74">
        <f t="shared" si="1"/>
        <v>4264</v>
      </c>
      <c r="G47" s="39"/>
      <c r="H47" s="239"/>
      <c r="I47" s="239"/>
      <c r="J47" s="45"/>
      <c r="K47" s="45"/>
      <c r="L47" s="45"/>
      <c r="P47">
        <v>756.31399999999996</v>
      </c>
      <c r="Q47">
        <v>779</v>
      </c>
      <c r="S47">
        <v>2561</v>
      </c>
      <c r="T47">
        <v>2637</v>
      </c>
    </row>
    <row r="48" spans="1:20" ht="13.9" customHeight="1">
      <c r="A48" s="199"/>
      <c r="B48" s="266" t="s">
        <v>127</v>
      </c>
      <c r="C48" s="262">
        <v>10</v>
      </c>
      <c r="D48" s="263"/>
      <c r="E48" s="74">
        <f t="shared" si="0"/>
        <v>4097.6000000000004</v>
      </c>
      <c r="F48" s="74">
        <f t="shared" si="1"/>
        <v>4219.2</v>
      </c>
      <c r="G48" s="39"/>
      <c r="H48" s="239"/>
      <c r="I48" s="239"/>
      <c r="J48" s="45"/>
      <c r="K48" s="45"/>
      <c r="L48" s="45"/>
      <c r="P48">
        <v>748.41</v>
      </c>
      <c r="Q48">
        <v>770.84899999999993</v>
      </c>
      <c r="S48">
        <v>2623</v>
      </c>
      <c r="T48">
        <v>2702</v>
      </c>
    </row>
    <row r="49" spans="1:20" ht="13.9" customHeight="1">
      <c r="A49" s="199"/>
      <c r="B49" s="268"/>
      <c r="C49" s="262">
        <v>15</v>
      </c>
      <c r="D49" s="263"/>
      <c r="E49" s="74">
        <f t="shared" si="0"/>
        <v>4196.8</v>
      </c>
      <c r="F49" s="74">
        <f t="shared" si="1"/>
        <v>4323.2</v>
      </c>
      <c r="G49" s="39"/>
      <c r="H49" s="239"/>
      <c r="I49" s="239"/>
      <c r="J49" s="45"/>
      <c r="K49" s="45"/>
      <c r="L49" s="45"/>
      <c r="P49">
        <v>766.65</v>
      </c>
      <c r="Q49">
        <v>789.65899999999999</v>
      </c>
      <c r="S49">
        <v>2689</v>
      </c>
      <c r="T49">
        <v>2769</v>
      </c>
    </row>
    <row r="50" spans="1:20" ht="13.9" customHeight="1">
      <c r="A50" s="199"/>
      <c r="B50" s="267"/>
      <c r="C50" s="262">
        <v>30</v>
      </c>
      <c r="D50" s="263"/>
      <c r="E50" s="74">
        <f t="shared" si="0"/>
        <v>4302.3999999999996</v>
      </c>
      <c r="F50" s="74">
        <f t="shared" si="1"/>
        <v>4430.3999999999996</v>
      </c>
      <c r="G50" s="39"/>
      <c r="H50" s="239"/>
      <c r="I50" s="239"/>
      <c r="J50" s="45"/>
      <c r="K50" s="45"/>
      <c r="L50" s="45"/>
      <c r="P50">
        <v>785.82099999999991</v>
      </c>
      <c r="Q50">
        <v>809.4</v>
      </c>
      <c r="S50">
        <v>2561</v>
      </c>
      <c r="T50">
        <v>2637</v>
      </c>
    </row>
    <row r="51" spans="1:20" ht="13.9" customHeight="1">
      <c r="A51" s="199"/>
      <c r="B51" s="269" t="s">
        <v>129</v>
      </c>
      <c r="C51" s="262">
        <v>10</v>
      </c>
      <c r="D51" s="263"/>
      <c r="E51" s="74">
        <f t="shared" si="0"/>
        <v>4097.6000000000004</v>
      </c>
      <c r="F51" s="74">
        <f t="shared" si="1"/>
        <v>4219.2</v>
      </c>
      <c r="G51" s="39"/>
      <c r="H51" s="239"/>
      <c r="I51" s="239"/>
      <c r="J51" s="45"/>
      <c r="K51" s="45"/>
      <c r="L51" s="45"/>
      <c r="P51">
        <v>748.41</v>
      </c>
      <c r="Q51">
        <v>770.84899999999993</v>
      </c>
      <c r="S51">
        <v>2623</v>
      </c>
      <c r="T51">
        <v>2702</v>
      </c>
    </row>
    <row r="52" spans="1:20" ht="13.9" customHeight="1">
      <c r="A52" s="199"/>
      <c r="B52" s="270"/>
      <c r="C52" s="262">
        <v>15</v>
      </c>
      <c r="D52" s="263"/>
      <c r="E52" s="74">
        <f t="shared" si="0"/>
        <v>4196.8</v>
      </c>
      <c r="F52" s="74">
        <f t="shared" si="1"/>
        <v>4323.2</v>
      </c>
      <c r="G52" s="39"/>
      <c r="H52" s="239"/>
      <c r="I52" s="239"/>
      <c r="J52" s="45"/>
      <c r="K52" s="45"/>
      <c r="L52" s="45"/>
      <c r="P52">
        <v>766.65</v>
      </c>
      <c r="Q52">
        <v>789.65899999999999</v>
      </c>
      <c r="S52">
        <v>2689</v>
      </c>
      <c r="T52">
        <v>2769</v>
      </c>
    </row>
    <row r="53" spans="1:20" ht="10.15" customHeight="1">
      <c r="A53" s="59"/>
      <c r="B53" s="60"/>
      <c r="C53" s="262">
        <v>30</v>
      </c>
      <c r="D53" s="263"/>
      <c r="E53" s="74">
        <f t="shared" si="0"/>
        <v>4302.3999999999996</v>
      </c>
      <c r="F53" s="74">
        <f t="shared" si="1"/>
        <v>4430.3999999999996</v>
      </c>
      <c r="P53">
        <v>785.8</v>
      </c>
      <c r="Q53">
        <v>809.4</v>
      </c>
    </row>
    <row r="54" spans="1:20">
      <c r="P54">
        <v>0</v>
      </c>
      <c r="Q54">
        <v>0</v>
      </c>
    </row>
    <row r="55" spans="1:20">
      <c r="P55">
        <v>0</v>
      </c>
      <c r="Q55">
        <v>0</v>
      </c>
    </row>
    <row r="56" spans="1:20">
      <c r="P56">
        <v>0</v>
      </c>
      <c r="Q56">
        <v>0</v>
      </c>
    </row>
    <row r="57" spans="1:20">
      <c r="P57">
        <v>0</v>
      </c>
      <c r="Q57">
        <v>0</v>
      </c>
    </row>
    <row r="58" spans="1:20">
      <c r="P58">
        <v>0</v>
      </c>
      <c r="Q58">
        <v>0</v>
      </c>
    </row>
    <row r="59" spans="1:20">
      <c r="P59">
        <v>0</v>
      </c>
      <c r="Q59">
        <v>0</v>
      </c>
    </row>
    <row r="60" spans="1:20">
      <c r="P60">
        <v>0</v>
      </c>
      <c r="Q60">
        <v>0</v>
      </c>
    </row>
    <row r="61" spans="1:20">
      <c r="P61">
        <v>0</v>
      </c>
      <c r="Q61">
        <v>0</v>
      </c>
    </row>
    <row r="62" spans="1:20">
      <c r="P62">
        <v>0</v>
      </c>
      <c r="Q62">
        <v>0</v>
      </c>
    </row>
    <row r="63" spans="1:20">
      <c r="P63">
        <v>0</v>
      </c>
      <c r="Q63">
        <v>0</v>
      </c>
    </row>
    <row r="64" spans="1:20">
      <c r="P64">
        <v>0</v>
      </c>
      <c r="Q64">
        <v>0</v>
      </c>
    </row>
    <row r="65" spans="16:17">
      <c r="P65">
        <v>0</v>
      </c>
      <c r="Q65">
        <v>0</v>
      </c>
    </row>
    <row r="66" spans="16:17">
      <c r="P66">
        <v>0</v>
      </c>
      <c r="Q66">
        <v>0</v>
      </c>
    </row>
    <row r="67" spans="16:17">
      <c r="P67">
        <v>0</v>
      </c>
      <c r="Q67">
        <v>0</v>
      </c>
    </row>
    <row r="68" spans="16:17">
      <c r="P68">
        <v>0</v>
      </c>
      <c r="Q68">
        <v>0</v>
      </c>
    </row>
    <row r="69" spans="16:17">
      <c r="P69">
        <v>0</v>
      </c>
      <c r="Q69">
        <v>0</v>
      </c>
    </row>
    <row r="70" spans="16:17">
      <c r="P70">
        <v>0</v>
      </c>
      <c r="Q70">
        <v>0</v>
      </c>
    </row>
    <row r="71" spans="16:17">
      <c r="P71">
        <v>0</v>
      </c>
      <c r="Q71">
        <v>0</v>
      </c>
    </row>
    <row r="72" spans="16:17">
      <c r="P72">
        <v>0</v>
      </c>
      <c r="Q72">
        <v>0</v>
      </c>
    </row>
    <row r="73" spans="16:17">
      <c r="P73">
        <v>0</v>
      </c>
      <c r="Q73">
        <v>0</v>
      </c>
    </row>
    <row r="74" spans="16:17">
      <c r="P74">
        <v>0</v>
      </c>
      <c r="Q74">
        <v>0</v>
      </c>
    </row>
    <row r="75" spans="16:17">
      <c r="P75">
        <v>0</v>
      </c>
      <c r="Q75">
        <v>0</v>
      </c>
    </row>
    <row r="76" spans="16:17">
      <c r="P76">
        <v>0</v>
      </c>
      <c r="Q76">
        <v>0</v>
      </c>
    </row>
    <row r="77" spans="16:17">
      <c r="P77">
        <v>0</v>
      </c>
      <c r="Q77">
        <v>0</v>
      </c>
    </row>
    <row r="78" spans="16:17">
      <c r="P78">
        <v>0</v>
      </c>
      <c r="Q78">
        <v>0</v>
      </c>
    </row>
    <row r="79" spans="16:17">
      <c r="P79">
        <v>0</v>
      </c>
      <c r="Q79">
        <v>0</v>
      </c>
    </row>
    <row r="80" spans="16:17">
      <c r="P80">
        <v>0</v>
      </c>
      <c r="Q80">
        <v>0</v>
      </c>
    </row>
    <row r="81" spans="16:17">
      <c r="P81">
        <v>0</v>
      </c>
      <c r="Q81">
        <v>0</v>
      </c>
    </row>
    <row r="82" spans="16:17">
      <c r="P82">
        <v>0</v>
      </c>
      <c r="Q82">
        <v>0</v>
      </c>
    </row>
    <row r="83" spans="16:17">
      <c r="P83">
        <v>0</v>
      </c>
      <c r="Q83">
        <v>0</v>
      </c>
    </row>
    <row r="84" spans="16:17">
      <c r="P84">
        <v>0</v>
      </c>
      <c r="Q84">
        <v>0</v>
      </c>
    </row>
    <row r="85" spans="16:17">
      <c r="P85">
        <v>0</v>
      </c>
      <c r="Q85">
        <v>0</v>
      </c>
    </row>
    <row r="86" spans="16:17">
      <c r="P86">
        <v>0</v>
      </c>
      <c r="Q86">
        <v>0</v>
      </c>
    </row>
    <row r="87" spans="16:17">
      <c r="P87">
        <v>0</v>
      </c>
      <c r="Q87">
        <v>0</v>
      </c>
    </row>
    <row r="88" spans="16:17">
      <c r="P88">
        <v>0</v>
      </c>
      <c r="Q88">
        <v>0</v>
      </c>
    </row>
    <row r="89" spans="16:17">
      <c r="P89">
        <v>0</v>
      </c>
      <c r="Q89">
        <v>0</v>
      </c>
    </row>
    <row r="90" spans="16:17">
      <c r="P90">
        <v>0</v>
      </c>
      <c r="Q90">
        <v>0</v>
      </c>
    </row>
    <row r="91" spans="16:17">
      <c r="P91">
        <v>0</v>
      </c>
      <c r="Q91">
        <v>0</v>
      </c>
    </row>
    <row r="92" spans="16:17">
      <c r="P92">
        <v>0</v>
      </c>
      <c r="Q92">
        <v>0</v>
      </c>
    </row>
    <row r="93" spans="16:17">
      <c r="P93">
        <v>0</v>
      </c>
      <c r="Q93">
        <v>0</v>
      </c>
    </row>
    <row r="94" spans="16:17">
      <c r="P94">
        <v>0</v>
      </c>
      <c r="Q94">
        <v>0</v>
      </c>
    </row>
    <row r="95" spans="16:17">
      <c r="P95">
        <v>0</v>
      </c>
      <c r="Q95">
        <v>0</v>
      </c>
    </row>
    <row r="96" spans="16:17">
      <c r="P96">
        <v>0</v>
      </c>
      <c r="Q96">
        <v>0</v>
      </c>
    </row>
    <row r="97" spans="16:17">
      <c r="P97">
        <v>0</v>
      </c>
      <c r="Q97">
        <v>0</v>
      </c>
    </row>
    <row r="98" spans="16:17">
      <c r="P98">
        <v>0</v>
      </c>
      <c r="Q98">
        <v>0</v>
      </c>
    </row>
    <row r="99" spans="16:17">
      <c r="P99">
        <v>0</v>
      </c>
      <c r="Q99">
        <v>0</v>
      </c>
    </row>
    <row r="100" spans="16:17">
      <c r="P100">
        <v>0</v>
      </c>
      <c r="Q100">
        <v>0</v>
      </c>
    </row>
    <row r="101" spans="16:17">
      <c r="P101">
        <v>0</v>
      </c>
      <c r="Q101">
        <v>0</v>
      </c>
    </row>
    <row r="102" spans="16:17">
      <c r="P102">
        <v>0</v>
      </c>
      <c r="Q102">
        <v>0</v>
      </c>
    </row>
    <row r="103" spans="16:17">
      <c r="P103">
        <v>0</v>
      </c>
      <c r="Q103">
        <v>0</v>
      </c>
    </row>
    <row r="104" spans="16:17">
      <c r="P104">
        <v>0</v>
      </c>
      <c r="Q104">
        <v>0</v>
      </c>
    </row>
    <row r="105" spans="16:17">
      <c r="P105">
        <v>0</v>
      </c>
      <c r="Q105">
        <v>0</v>
      </c>
    </row>
    <row r="106" spans="16:17">
      <c r="P106">
        <v>0</v>
      </c>
      <c r="Q106">
        <v>0</v>
      </c>
    </row>
    <row r="107" spans="16:17">
      <c r="P107">
        <v>0</v>
      </c>
      <c r="Q107">
        <v>0</v>
      </c>
    </row>
    <row r="108" spans="16:17">
      <c r="P108">
        <v>0</v>
      </c>
      <c r="Q108">
        <v>0</v>
      </c>
    </row>
    <row r="109" spans="16:17">
      <c r="P109">
        <v>0</v>
      </c>
      <c r="Q109">
        <v>0</v>
      </c>
    </row>
    <row r="110" spans="16:17">
      <c r="P110">
        <v>0</v>
      </c>
      <c r="Q110">
        <v>0</v>
      </c>
    </row>
    <row r="111" spans="16:17">
      <c r="P111">
        <v>0</v>
      </c>
      <c r="Q111">
        <v>0</v>
      </c>
    </row>
    <row r="112" spans="16:17">
      <c r="P112">
        <v>0</v>
      </c>
      <c r="Q112">
        <v>0</v>
      </c>
    </row>
    <row r="113" spans="16:17">
      <c r="P113">
        <v>0</v>
      </c>
      <c r="Q113">
        <v>0</v>
      </c>
    </row>
    <row r="114" spans="16:17">
      <c r="P114">
        <v>0</v>
      </c>
      <c r="Q114">
        <v>0</v>
      </c>
    </row>
    <row r="115" spans="16:17">
      <c r="P115">
        <v>0</v>
      </c>
      <c r="Q115">
        <v>0</v>
      </c>
    </row>
    <row r="116" spans="16:17">
      <c r="P116">
        <v>0</v>
      </c>
      <c r="Q116">
        <v>0</v>
      </c>
    </row>
    <row r="117" spans="16:17">
      <c r="P117">
        <v>0</v>
      </c>
      <c r="Q117">
        <v>0</v>
      </c>
    </row>
    <row r="118" spans="16:17">
      <c r="P118">
        <v>0</v>
      </c>
      <c r="Q118">
        <v>0</v>
      </c>
    </row>
    <row r="119" spans="16:17">
      <c r="P119">
        <v>0</v>
      </c>
      <c r="Q119">
        <v>0</v>
      </c>
    </row>
    <row r="120" spans="16:17">
      <c r="P120">
        <v>0</v>
      </c>
      <c r="Q120">
        <v>0</v>
      </c>
    </row>
    <row r="121" spans="16:17">
      <c r="P121">
        <v>0</v>
      </c>
      <c r="Q121">
        <v>0</v>
      </c>
    </row>
    <row r="122" spans="16:17">
      <c r="P122">
        <v>0</v>
      </c>
      <c r="Q122">
        <v>0</v>
      </c>
    </row>
    <row r="123" spans="16:17">
      <c r="P123">
        <v>0</v>
      </c>
      <c r="Q123">
        <v>0</v>
      </c>
    </row>
    <row r="124" spans="16:17">
      <c r="P124">
        <v>0</v>
      </c>
      <c r="Q124">
        <v>0</v>
      </c>
    </row>
    <row r="125" spans="16:17">
      <c r="P125">
        <v>0</v>
      </c>
      <c r="Q125">
        <v>0</v>
      </c>
    </row>
    <row r="126" spans="16:17">
      <c r="P126">
        <v>0</v>
      </c>
      <c r="Q126">
        <v>0</v>
      </c>
    </row>
    <row r="127" spans="16:17">
      <c r="P127">
        <v>0</v>
      </c>
      <c r="Q127">
        <v>0</v>
      </c>
    </row>
    <row r="128" spans="16:17">
      <c r="P128">
        <v>0</v>
      </c>
      <c r="Q128">
        <v>0</v>
      </c>
    </row>
    <row r="129" spans="16:17">
      <c r="P129">
        <v>0</v>
      </c>
      <c r="Q129">
        <v>0</v>
      </c>
    </row>
    <row r="130" spans="16:17">
      <c r="P130">
        <v>0</v>
      </c>
      <c r="Q130">
        <v>0</v>
      </c>
    </row>
    <row r="131" spans="16:17">
      <c r="P131">
        <v>0</v>
      </c>
      <c r="Q131">
        <v>0</v>
      </c>
    </row>
    <row r="132" spans="16:17">
      <c r="P132">
        <v>0</v>
      </c>
      <c r="Q132">
        <v>0</v>
      </c>
    </row>
    <row r="133" spans="16:17">
      <c r="P133">
        <v>0</v>
      </c>
      <c r="Q133">
        <v>0</v>
      </c>
    </row>
    <row r="134" spans="16:17">
      <c r="P134">
        <v>0</v>
      </c>
      <c r="Q134">
        <v>0</v>
      </c>
    </row>
    <row r="135" spans="16:17">
      <c r="P135">
        <v>0</v>
      </c>
      <c r="Q135">
        <v>0</v>
      </c>
    </row>
    <row r="136" spans="16:17">
      <c r="P136">
        <v>0</v>
      </c>
      <c r="Q136">
        <v>0</v>
      </c>
    </row>
    <row r="137" spans="16:17">
      <c r="P137">
        <v>0</v>
      </c>
      <c r="Q137">
        <v>0</v>
      </c>
    </row>
    <row r="138" spans="16:17">
      <c r="P138">
        <v>0</v>
      </c>
      <c r="Q138">
        <v>0</v>
      </c>
    </row>
    <row r="139" spans="16:17">
      <c r="P139">
        <v>0</v>
      </c>
      <c r="Q139">
        <v>0</v>
      </c>
    </row>
    <row r="140" spans="16:17">
      <c r="P140">
        <v>0</v>
      </c>
      <c r="Q140">
        <v>0</v>
      </c>
    </row>
    <row r="141" spans="16:17">
      <c r="P141">
        <v>0</v>
      </c>
      <c r="Q141">
        <v>0</v>
      </c>
    </row>
    <row r="142" spans="16:17">
      <c r="P142">
        <v>0</v>
      </c>
      <c r="Q142">
        <v>0</v>
      </c>
    </row>
    <row r="143" spans="16:17">
      <c r="P143">
        <v>0</v>
      </c>
      <c r="Q143">
        <v>0</v>
      </c>
    </row>
  </sheetData>
  <mergeCells count="136">
    <mergeCell ref="L9:L16"/>
    <mergeCell ref="A10:A11"/>
    <mergeCell ref="B10:B11"/>
    <mergeCell ref="A1:L1"/>
    <mergeCell ref="A2:F2"/>
    <mergeCell ref="C3:D3"/>
    <mergeCell ref="A4:A5"/>
    <mergeCell ref="B4:B5"/>
    <mergeCell ref="C4:D4"/>
    <mergeCell ref="C5:D5"/>
    <mergeCell ref="C6:D6"/>
    <mergeCell ref="G6:J7"/>
    <mergeCell ref="A6:A7"/>
    <mergeCell ref="B6:B7"/>
    <mergeCell ref="H17:H18"/>
    <mergeCell ref="I17:I18"/>
    <mergeCell ref="J17:L18"/>
    <mergeCell ref="C19:D19"/>
    <mergeCell ref="C18:D18"/>
    <mergeCell ref="C10:D10"/>
    <mergeCell ref="C11:D11"/>
    <mergeCell ref="A12:A13"/>
    <mergeCell ref="B12:B13"/>
    <mergeCell ref="C12:D12"/>
    <mergeCell ref="C13:D13"/>
    <mergeCell ref="A14:A15"/>
    <mergeCell ref="B14:B15"/>
    <mergeCell ref="C14:D14"/>
    <mergeCell ref="C15:D15"/>
    <mergeCell ref="G8:G18"/>
    <mergeCell ref="H8:I8"/>
    <mergeCell ref="J8:L8"/>
    <mergeCell ref="A8:A9"/>
    <mergeCell ref="B8:B9"/>
    <mergeCell ref="C8:D8"/>
    <mergeCell ref="C9:D9"/>
    <mergeCell ref="H9:I16"/>
    <mergeCell ref="J9:J16"/>
    <mergeCell ref="H20:I20"/>
    <mergeCell ref="C20:D20"/>
    <mergeCell ref="H21:I21"/>
    <mergeCell ref="A22:A23"/>
    <mergeCell ref="B22:B23"/>
    <mergeCell ref="C21:D21"/>
    <mergeCell ref="H22:I22"/>
    <mergeCell ref="C22:D22"/>
    <mergeCell ref="H23:I23"/>
    <mergeCell ref="C23:D23"/>
    <mergeCell ref="H24:I24"/>
    <mergeCell ref="C24:D24"/>
    <mergeCell ref="H25:I25"/>
    <mergeCell ref="A26:A27"/>
    <mergeCell ref="B26:B27"/>
    <mergeCell ref="C25:D25"/>
    <mergeCell ref="H26:I26"/>
    <mergeCell ref="C26:D26"/>
    <mergeCell ref="H27:I27"/>
    <mergeCell ref="C27:D27"/>
    <mergeCell ref="H28:I28"/>
    <mergeCell ref="C28:D28"/>
    <mergeCell ref="H29:I29"/>
    <mergeCell ref="A30:A31"/>
    <mergeCell ref="B30:B31"/>
    <mergeCell ref="C29:D29"/>
    <mergeCell ref="H30:I30"/>
    <mergeCell ref="C30:D30"/>
    <mergeCell ref="H31:I31"/>
    <mergeCell ref="C31:D31"/>
    <mergeCell ref="H41:I41"/>
    <mergeCell ref="H32:I32"/>
    <mergeCell ref="H33:I33"/>
    <mergeCell ref="A34:A35"/>
    <mergeCell ref="B34:B35"/>
    <mergeCell ref="C33:D33"/>
    <mergeCell ref="H34:I34"/>
    <mergeCell ref="C34:D34"/>
    <mergeCell ref="H35:I35"/>
    <mergeCell ref="C32:D32"/>
    <mergeCell ref="H51:I51"/>
    <mergeCell ref="C51:D51"/>
    <mergeCell ref="H52:I52"/>
    <mergeCell ref="A36:A44"/>
    <mergeCell ref="B36:B38"/>
    <mergeCell ref="C35:D35"/>
    <mergeCell ref="B42:B44"/>
    <mergeCell ref="C41:D41"/>
    <mergeCell ref="H42:I42"/>
    <mergeCell ref="C42:D42"/>
    <mergeCell ref="H43:I43"/>
    <mergeCell ref="C43:D43"/>
    <mergeCell ref="H44:I44"/>
    <mergeCell ref="H36:I36"/>
    <mergeCell ref="C36:D36"/>
    <mergeCell ref="H37:I37"/>
    <mergeCell ref="C37:D37"/>
    <mergeCell ref="H38:I38"/>
    <mergeCell ref="B39:B41"/>
    <mergeCell ref="C38:D38"/>
    <mergeCell ref="H39:I39"/>
    <mergeCell ref="C39:D39"/>
    <mergeCell ref="H40:I40"/>
    <mergeCell ref="C40:D40"/>
    <mergeCell ref="H45:I45"/>
    <mergeCell ref="C45:D45"/>
    <mergeCell ref="H46:I46"/>
    <mergeCell ref="C46:D46"/>
    <mergeCell ref="H47:I47"/>
    <mergeCell ref="B48:B50"/>
    <mergeCell ref="C47:D47"/>
    <mergeCell ref="H48:I48"/>
    <mergeCell ref="C48:D48"/>
    <mergeCell ref="H49:I49"/>
    <mergeCell ref="C49:D49"/>
    <mergeCell ref="H50:I50"/>
    <mergeCell ref="C50:D50"/>
    <mergeCell ref="C53:D53"/>
    <mergeCell ref="A18:A19"/>
    <mergeCell ref="B18:B19"/>
    <mergeCell ref="C7:D7"/>
    <mergeCell ref="A45:A52"/>
    <mergeCell ref="B45:B47"/>
    <mergeCell ref="C44:D44"/>
    <mergeCell ref="B51:B52"/>
    <mergeCell ref="A32:A33"/>
    <mergeCell ref="B32:B33"/>
    <mergeCell ref="A28:A29"/>
    <mergeCell ref="B28:B29"/>
    <mergeCell ref="A24:A25"/>
    <mergeCell ref="B24:B25"/>
    <mergeCell ref="A20:A21"/>
    <mergeCell ref="B20:B21"/>
    <mergeCell ref="A16:A17"/>
    <mergeCell ref="B16:B17"/>
    <mergeCell ref="C16:D16"/>
    <mergeCell ref="C17:D17"/>
    <mergeCell ref="C52:D52"/>
  </mergeCells>
  <pageMargins left="0.25" right="0.25" top="0.75" bottom="0.75" header="0.3" footer="0.3"/>
  <pageSetup paperSize="9" scale="8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0"/>
  <sheetViews>
    <sheetView showGridLines="0" workbookViewId="0">
      <selection activeCell="K17" sqref="K17"/>
    </sheetView>
  </sheetViews>
  <sheetFormatPr defaultRowHeight="12.75"/>
  <cols>
    <col min="1" max="1" width="13.1640625" customWidth="1"/>
    <col min="2" max="3" width="13.33203125" customWidth="1"/>
    <col min="4" max="4" width="13.1640625" customWidth="1"/>
    <col min="5" max="5" width="13.33203125" customWidth="1"/>
    <col min="9" max="10" width="0" hidden="1" customWidth="1"/>
    <col min="13" max="13" width="18.1640625" customWidth="1"/>
    <col min="14" max="14" width="0" hidden="1" customWidth="1"/>
    <col min="15" max="15" width="8.83203125" customWidth="1"/>
    <col min="16" max="16" width="0.1640625" customWidth="1"/>
    <col min="17" max="17" width="8.83203125" hidden="1" customWidth="1"/>
  </cols>
  <sheetData>
    <row r="1" spans="1:17" ht="13.9" customHeight="1">
      <c r="A1" s="198">
        <v>3000</v>
      </c>
      <c r="B1" s="276" t="s">
        <v>129</v>
      </c>
      <c r="C1" s="23">
        <v>10</v>
      </c>
      <c r="D1" s="74">
        <f>ROUNDUP(+P1*$N$2,0)*0.6+I1</f>
        <v>4376</v>
      </c>
      <c r="E1" s="74">
        <f>ROUNDUP(+Q1*$N$2,0)*0.6+J1</f>
        <v>4507.2</v>
      </c>
      <c r="I1">
        <v>2735</v>
      </c>
      <c r="J1">
        <v>2817</v>
      </c>
      <c r="P1">
        <v>799.34899999999993</v>
      </c>
      <c r="Q1">
        <v>823.32699999999988</v>
      </c>
    </row>
    <row r="2" spans="1:17" ht="13.9" customHeight="1">
      <c r="A2" s="199"/>
      <c r="B2" s="277"/>
      <c r="C2" s="23">
        <v>15</v>
      </c>
      <c r="D2" s="74">
        <f t="shared" ref="D2:D24" si="0">ROUNDUP(+P2*$N$2,0)*0.6+I2</f>
        <v>4483.2</v>
      </c>
      <c r="E2" s="74">
        <f t="shared" ref="E2:E24" si="1">ROUNDUP(+Q2*$N$2,0)*0.6+J2</f>
        <v>4617.6000000000004</v>
      </c>
      <c r="I2">
        <v>2802</v>
      </c>
      <c r="J2">
        <v>2886</v>
      </c>
      <c r="N2">
        <f>data!B3</f>
        <v>3.4208000000000003</v>
      </c>
      <c r="P2">
        <v>818.84299999999996</v>
      </c>
      <c r="Q2">
        <v>843.41</v>
      </c>
    </row>
    <row r="3" spans="1:17" ht="13.9" customHeight="1">
      <c r="A3" s="296"/>
      <c r="B3" s="298"/>
      <c r="C3" s="23">
        <v>30</v>
      </c>
      <c r="D3" s="74">
        <f t="shared" si="0"/>
        <v>4595.2</v>
      </c>
      <c r="E3" s="74">
        <f t="shared" si="1"/>
        <v>4732.8</v>
      </c>
      <c r="I3">
        <v>2872</v>
      </c>
      <c r="J3">
        <v>2958</v>
      </c>
      <c r="P3">
        <v>839.32499999999993</v>
      </c>
      <c r="Q3">
        <v>864.5</v>
      </c>
    </row>
    <row r="4" spans="1:17" ht="13.9" customHeight="1">
      <c r="A4" s="296"/>
      <c r="B4" s="276" t="s">
        <v>130</v>
      </c>
      <c r="C4" s="46">
        <v>10</v>
      </c>
      <c r="D4" s="74">
        <f t="shared" si="0"/>
        <v>4462.3999999999996</v>
      </c>
      <c r="E4" s="74">
        <f t="shared" si="1"/>
        <v>4596.8</v>
      </c>
      <c r="I4">
        <v>2789</v>
      </c>
      <c r="J4">
        <v>2873</v>
      </c>
      <c r="P4">
        <v>815.15699999999993</v>
      </c>
      <c r="Q4">
        <v>839.6099999999999</v>
      </c>
    </row>
    <row r="5" spans="1:17" ht="13.9" customHeight="1">
      <c r="A5" s="296"/>
      <c r="B5" s="277"/>
      <c r="C5" s="23">
        <v>15</v>
      </c>
      <c r="D5" s="74">
        <f t="shared" si="0"/>
        <v>4571.2</v>
      </c>
      <c r="E5" s="74">
        <f t="shared" si="1"/>
        <v>4708.8</v>
      </c>
      <c r="I5">
        <v>2857</v>
      </c>
      <c r="J5">
        <v>2943</v>
      </c>
      <c r="P5">
        <v>835.05</v>
      </c>
      <c r="Q5">
        <v>860.09199999999998</v>
      </c>
    </row>
    <row r="6" spans="1:17" ht="13.9" customHeight="1">
      <c r="A6" s="297"/>
      <c r="B6" s="278"/>
      <c r="C6" s="23">
        <v>30</v>
      </c>
      <c r="D6" s="74">
        <f t="shared" si="0"/>
        <v>4684.8</v>
      </c>
      <c r="E6" s="74">
        <f t="shared" si="1"/>
        <v>4825.6000000000004</v>
      </c>
      <c r="I6">
        <v>2928</v>
      </c>
      <c r="J6">
        <v>3016</v>
      </c>
      <c r="P6">
        <v>855.93099999999993</v>
      </c>
      <c r="Q6">
        <v>881.59999999999991</v>
      </c>
    </row>
    <row r="7" spans="1:17" ht="13.9" customHeight="1">
      <c r="A7" s="198">
        <v>4000</v>
      </c>
      <c r="B7" s="276" t="s">
        <v>130</v>
      </c>
      <c r="C7" s="23">
        <v>10</v>
      </c>
      <c r="D7" s="74">
        <f t="shared" si="0"/>
        <v>5040</v>
      </c>
      <c r="E7" s="74">
        <f t="shared" si="1"/>
        <v>5190.3999999999996</v>
      </c>
      <c r="I7">
        <v>3150</v>
      </c>
      <c r="J7">
        <v>3244</v>
      </c>
      <c r="P7">
        <v>920.56899999999996</v>
      </c>
      <c r="Q7">
        <v>948.19499999999994</v>
      </c>
    </row>
    <row r="8" spans="1:17" ht="13.9" customHeight="1">
      <c r="A8" s="199"/>
      <c r="B8" s="277"/>
      <c r="C8" s="23">
        <v>15</v>
      </c>
      <c r="D8" s="74">
        <f t="shared" si="0"/>
        <v>5161.6000000000004</v>
      </c>
      <c r="E8" s="74">
        <f t="shared" si="1"/>
        <v>5316.8</v>
      </c>
      <c r="I8">
        <v>3226</v>
      </c>
      <c r="J8">
        <v>3323</v>
      </c>
      <c r="P8">
        <v>943.02699999999993</v>
      </c>
      <c r="Q8">
        <v>971.31799999999998</v>
      </c>
    </row>
    <row r="9" spans="1:17" ht="13.9" customHeight="1">
      <c r="A9" s="199"/>
      <c r="B9" s="278"/>
      <c r="C9" s="23">
        <v>30</v>
      </c>
      <c r="D9" s="74">
        <f t="shared" si="0"/>
        <v>5291.2</v>
      </c>
      <c r="E9" s="74">
        <f t="shared" si="1"/>
        <v>5449.6</v>
      </c>
      <c r="I9">
        <v>3307</v>
      </c>
      <c r="J9">
        <v>3406</v>
      </c>
      <c r="P9">
        <v>966.60599999999999</v>
      </c>
      <c r="Q9">
        <v>995.59999999999991</v>
      </c>
    </row>
    <row r="10" spans="1:17" ht="13.9" customHeight="1">
      <c r="A10" s="199"/>
      <c r="B10" s="276" t="s">
        <v>131</v>
      </c>
      <c r="C10" s="23">
        <v>10</v>
      </c>
      <c r="D10" s="74">
        <f t="shared" si="0"/>
        <v>5145.6000000000004</v>
      </c>
      <c r="E10" s="74">
        <f t="shared" si="1"/>
        <v>5299.2</v>
      </c>
      <c r="I10">
        <v>3216</v>
      </c>
      <c r="J10">
        <v>3312</v>
      </c>
      <c r="P10">
        <v>939.89199999999994</v>
      </c>
      <c r="Q10">
        <v>968.08799999999997</v>
      </c>
    </row>
    <row r="11" spans="1:17" ht="13.9" customHeight="1">
      <c r="A11" s="199"/>
      <c r="B11" s="277"/>
      <c r="C11" s="23">
        <v>15</v>
      </c>
      <c r="D11" s="74">
        <f t="shared" si="0"/>
        <v>5270.4</v>
      </c>
      <c r="E11" s="74">
        <f t="shared" si="1"/>
        <v>5428.8</v>
      </c>
      <c r="I11">
        <v>3294</v>
      </c>
      <c r="J11">
        <v>3393</v>
      </c>
      <c r="P11">
        <v>962.82499999999993</v>
      </c>
      <c r="Q11">
        <v>991.70500000000004</v>
      </c>
    </row>
    <row r="12" spans="1:17" ht="13.9" customHeight="1">
      <c r="A12" s="200"/>
      <c r="B12" s="278"/>
      <c r="C12" s="23">
        <v>30</v>
      </c>
      <c r="D12" s="74">
        <f t="shared" si="0"/>
        <v>5401.6</v>
      </c>
      <c r="E12" s="74">
        <f t="shared" si="1"/>
        <v>5564.7999999999993</v>
      </c>
      <c r="I12">
        <v>3376</v>
      </c>
      <c r="J12">
        <v>3478</v>
      </c>
      <c r="P12">
        <v>986.89799999999991</v>
      </c>
      <c r="Q12">
        <v>1016.5</v>
      </c>
    </row>
    <row r="13" spans="1:17" ht="13.9" customHeight="1">
      <c r="A13" s="198">
        <v>5000</v>
      </c>
      <c r="B13" s="276" t="s">
        <v>131</v>
      </c>
      <c r="C13" s="23">
        <v>10</v>
      </c>
      <c r="D13" s="74">
        <f t="shared" si="0"/>
        <v>5635.2</v>
      </c>
      <c r="E13" s="74">
        <f t="shared" si="1"/>
        <v>5804.7999999999993</v>
      </c>
      <c r="I13">
        <v>3522</v>
      </c>
      <c r="J13">
        <v>3628</v>
      </c>
      <c r="P13">
        <v>1029.4960000000001</v>
      </c>
      <c r="Q13">
        <v>1060.3900000000001</v>
      </c>
    </row>
    <row r="14" spans="1:17" ht="13.9" customHeight="1">
      <c r="A14" s="199"/>
      <c r="B14" s="277"/>
      <c r="C14" s="23">
        <v>15</v>
      </c>
      <c r="D14" s="74">
        <f t="shared" si="0"/>
        <v>5772.7999999999993</v>
      </c>
      <c r="E14" s="74">
        <f t="shared" si="1"/>
        <v>5945.6</v>
      </c>
      <c r="I14">
        <v>3608</v>
      </c>
      <c r="J14">
        <v>3716</v>
      </c>
      <c r="P14">
        <v>1054.6139999999998</v>
      </c>
      <c r="Q14">
        <v>1086.249</v>
      </c>
    </row>
    <row r="15" spans="1:17" ht="13.9" customHeight="1">
      <c r="A15" s="199"/>
      <c r="B15" s="278"/>
      <c r="C15" s="23">
        <v>30</v>
      </c>
      <c r="D15" s="74">
        <f t="shared" si="0"/>
        <v>5916.7999999999993</v>
      </c>
      <c r="E15" s="74">
        <f t="shared" si="1"/>
        <v>6094.4</v>
      </c>
      <c r="I15">
        <v>3698</v>
      </c>
      <c r="J15">
        <v>3809</v>
      </c>
      <c r="P15">
        <v>1080.9669999999999</v>
      </c>
      <c r="Q15">
        <v>1113.3999999999999</v>
      </c>
    </row>
    <row r="16" spans="1:17" ht="13.9" customHeight="1">
      <c r="A16" s="199"/>
      <c r="B16" s="276" t="s">
        <v>132</v>
      </c>
      <c r="C16" s="23">
        <v>10</v>
      </c>
      <c r="D16" s="74">
        <f t="shared" si="0"/>
        <v>6270.4</v>
      </c>
      <c r="E16" s="74">
        <f t="shared" si="1"/>
        <v>6457.6</v>
      </c>
      <c r="I16">
        <v>3919</v>
      </c>
      <c r="J16">
        <v>4036</v>
      </c>
      <c r="P16">
        <v>1145.453</v>
      </c>
      <c r="Q16">
        <v>1179.8050000000001</v>
      </c>
    </row>
    <row r="17" spans="1:17" ht="13.9" customHeight="1">
      <c r="A17" s="199"/>
      <c r="B17" s="277"/>
      <c r="C17" s="23">
        <v>15</v>
      </c>
      <c r="D17" s="74">
        <f t="shared" si="0"/>
        <v>6422.4</v>
      </c>
      <c r="E17" s="74">
        <f t="shared" si="1"/>
        <v>6616</v>
      </c>
      <c r="I17">
        <v>4014</v>
      </c>
      <c r="J17">
        <v>4135</v>
      </c>
      <c r="P17">
        <v>1173.383</v>
      </c>
      <c r="Q17">
        <v>1208.5899999999999</v>
      </c>
    </row>
    <row r="18" spans="1:17" ht="13.9" customHeight="1">
      <c r="A18" s="200"/>
      <c r="B18" s="278"/>
      <c r="C18" s="23">
        <v>30</v>
      </c>
      <c r="D18" s="74">
        <f t="shared" si="0"/>
        <v>6584</v>
      </c>
      <c r="E18" s="74">
        <f t="shared" si="1"/>
        <v>6780.7999999999993</v>
      </c>
      <c r="I18">
        <v>4115</v>
      </c>
      <c r="J18">
        <v>4238</v>
      </c>
      <c r="P18">
        <v>1202.7189999999998</v>
      </c>
      <c r="Q18">
        <v>1238.8</v>
      </c>
    </row>
    <row r="19" spans="1:17" ht="13.9" customHeight="1">
      <c r="A19" s="198">
        <v>6000</v>
      </c>
      <c r="B19" s="276" t="s">
        <v>131</v>
      </c>
      <c r="C19" s="23">
        <v>10</v>
      </c>
      <c r="D19" s="74">
        <f t="shared" si="0"/>
        <v>6414.4</v>
      </c>
      <c r="E19" s="74">
        <f t="shared" si="1"/>
        <v>6606.4</v>
      </c>
      <c r="I19">
        <v>4009</v>
      </c>
      <c r="J19">
        <v>4129</v>
      </c>
      <c r="P19">
        <v>1171.806</v>
      </c>
      <c r="Q19">
        <v>1206.9559999999999</v>
      </c>
    </row>
    <row r="20" spans="1:17" ht="13.9" customHeight="1">
      <c r="A20" s="199"/>
      <c r="B20" s="277"/>
      <c r="C20" s="23">
        <v>15</v>
      </c>
      <c r="D20" s="74">
        <f t="shared" si="0"/>
        <v>6571.2</v>
      </c>
      <c r="E20" s="74">
        <f t="shared" si="1"/>
        <v>6768</v>
      </c>
      <c r="I20">
        <v>4107</v>
      </c>
      <c r="J20">
        <v>4230</v>
      </c>
      <c r="P20">
        <v>1200.3819999999998</v>
      </c>
      <c r="Q20">
        <v>1236.3869999999999</v>
      </c>
    </row>
    <row r="21" spans="1:17" ht="13.9" customHeight="1">
      <c r="A21" s="199"/>
      <c r="B21" s="278"/>
      <c r="C21" s="23">
        <v>30</v>
      </c>
      <c r="D21" s="74">
        <f t="shared" si="0"/>
        <v>6734.4</v>
      </c>
      <c r="E21" s="74">
        <f t="shared" si="1"/>
        <v>6937.6</v>
      </c>
      <c r="I21">
        <v>4209</v>
      </c>
      <c r="J21">
        <v>4336</v>
      </c>
      <c r="P21">
        <v>1230.383</v>
      </c>
      <c r="Q21">
        <v>1267.3</v>
      </c>
    </row>
    <row r="22" spans="1:17" ht="13.9" customHeight="1">
      <c r="A22" s="199"/>
      <c r="B22" s="276" t="s">
        <v>132</v>
      </c>
      <c r="C22" s="23">
        <v>10</v>
      </c>
      <c r="D22" s="74">
        <f t="shared" si="0"/>
        <v>7011.2</v>
      </c>
      <c r="E22" s="74">
        <f t="shared" si="1"/>
        <v>7220.7999999999993</v>
      </c>
      <c r="I22">
        <v>4382</v>
      </c>
      <c r="J22">
        <v>4513</v>
      </c>
      <c r="P22">
        <v>1280.7139999999999</v>
      </c>
      <c r="Q22">
        <v>1319.1509999999998</v>
      </c>
    </row>
    <row r="23" spans="1:17" ht="13.9" customHeight="1">
      <c r="A23" s="199"/>
      <c r="B23" s="277"/>
      <c r="C23" s="23">
        <v>15</v>
      </c>
      <c r="D23" s="74">
        <f t="shared" si="0"/>
        <v>7180.7999999999993</v>
      </c>
      <c r="E23" s="74">
        <f t="shared" si="1"/>
        <v>7396.7999999999993</v>
      </c>
      <c r="I23">
        <v>4488</v>
      </c>
      <c r="J23">
        <v>4623</v>
      </c>
      <c r="P23">
        <v>1311.95</v>
      </c>
      <c r="Q23">
        <v>1351.318</v>
      </c>
    </row>
    <row r="24" spans="1:17" ht="13.9" customHeight="1">
      <c r="A24" s="200"/>
      <c r="B24" s="278"/>
      <c r="C24" s="23">
        <v>30</v>
      </c>
      <c r="D24" s="74">
        <f t="shared" si="0"/>
        <v>7361.6</v>
      </c>
      <c r="E24" s="74">
        <f t="shared" si="1"/>
        <v>7582.4</v>
      </c>
      <c r="I24">
        <v>4601</v>
      </c>
      <c r="J24">
        <v>4739</v>
      </c>
      <c r="P24">
        <v>1344.7629999999999</v>
      </c>
      <c r="Q24">
        <v>1385.1</v>
      </c>
    </row>
    <row r="25" spans="1:17" ht="13.9" customHeight="1">
      <c r="P25">
        <v>0</v>
      </c>
      <c r="Q25">
        <v>0</v>
      </c>
    </row>
    <row r="26" spans="1:17">
      <c r="P26">
        <v>0</v>
      </c>
      <c r="Q26">
        <v>0</v>
      </c>
    </row>
    <row r="27" spans="1:17">
      <c r="P27">
        <v>0</v>
      </c>
      <c r="Q27">
        <v>0</v>
      </c>
    </row>
    <row r="28" spans="1:17">
      <c r="P28">
        <v>0</v>
      </c>
      <c r="Q28">
        <v>0</v>
      </c>
    </row>
    <row r="29" spans="1:17">
      <c r="P29">
        <v>0</v>
      </c>
      <c r="Q29">
        <v>0</v>
      </c>
    </row>
    <row r="30" spans="1:17">
      <c r="P30">
        <v>0</v>
      </c>
      <c r="Q30">
        <v>0</v>
      </c>
    </row>
    <row r="31" spans="1:17">
      <c r="P31">
        <v>0</v>
      </c>
      <c r="Q31">
        <v>0</v>
      </c>
    </row>
    <row r="32" spans="1:17">
      <c r="P32">
        <v>0</v>
      </c>
      <c r="Q32">
        <v>0</v>
      </c>
    </row>
    <row r="33" spans="16:17">
      <c r="P33">
        <v>0</v>
      </c>
      <c r="Q33">
        <v>0</v>
      </c>
    </row>
    <row r="34" spans="16:17">
      <c r="P34">
        <v>0</v>
      </c>
      <c r="Q34">
        <v>0</v>
      </c>
    </row>
    <row r="35" spans="16:17">
      <c r="P35">
        <v>0</v>
      </c>
      <c r="Q35">
        <v>0</v>
      </c>
    </row>
    <row r="36" spans="16:17">
      <c r="P36">
        <v>0</v>
      </c>
      <c r="Q36">
        <v>0</v>
      </c>
    </row>
    <row r="37" spans="16:17">
      <c r="P37">
        <v>0</v>
      </c>
      <c r="Q37">
        <v>0</v>
      </c>
    </row>
    <row r="38" spans="16:17">
      <c r="P38">
        <v>0</v>
      </c>
      <c r="Q38">
        <v>0</v>
      </c>
    </row>
    <row r="39" spans="16:17">
      <c r="P39">
        <v>0</v>
      </c>
      <c r="Q39">
        <v>0</v>
      </c>
    </row>
    <row r="40" spans="16:17">
      <c r="P40">
        <v>0</v>
      </c>
      <c r="Q40">
        <v>0</v>
      </c>
    </row>
    <row r="41" spans="16:17">
      <c r="P41">
        <v>0</v>
      </c>
      <c r="Q41">
        <v>0</v>
      </c>
    </row>
    <row r="42" spans="16:17">
      <c r="P42">
        <v>0</v>
      </c>
      <c r="Q42">
        <v>0</v>
      </c>
    </row>
    <row r="43" spans="16:17">
      <c r="P43">
        <v>0</v>
      </c>
      <c r="Q43">
        <v>0</v>
      </c>
    </row>
    <row r="44" spans="16:17">
      <c r="P44">
        <v>0</v>
      </c>
      <c r="Q44">
        <v>0</v>
      </c>
    </row>
    <row r="45" spans="16:17">
      <c r="P45">
        <v>0</v>
      </c>
      <c r="Q45">
        <v>0</v>
      </c>
    </row>
    <row r="46" spans="16:17">
      <c r="P46">
        <v>0</v>
      </c>
      <c r="Q46">
        <v>0</v>
      </c>
    </row>
    <row r="47" spans="16:17">
      <c r="P47">
        <v>0</v>
      </c>
      <c r="Q47">
        <v>0</v>
      </c>
    </row>
    <row r="48" spans="16:17">
      <c r="P48">
        <v>0</v>
      </c>
      <c r="Q48">
        <v>0</v>
      </c>
    </row>
    <row r="49" spans="16:17">
      <c r="P49">
        <v>0</v>
      </c>
      <c r="Q49">
        <v>0</v>
      </c>
    </row>
    <row r="50" spans="16:17">
      <c r="P50">
        <v>0</v>
      </c>
      <c r="Q50">
        <v>0</v>
      </c>
    </row>
    <row r="51" spans="16:17">
      <c r="P51">
        <v>0</v>
      </c>
      <c r="Q51">
        <v>0</v>
      </c>
    </row>
    <row r="52" spans="16:17">
      <c r="P52">
        <v>0</v>
      </c>
      <c r="Q52">
        <v>0</v>
      </c>
    </row>
    <row r="53" spans="16:17">
      <c r="P53">
        <v>0</v>
      </c>
      <c r="Q53">
        <v>0</v>
      </c>
    </row>
    <row r="54" spans="16:17">
      <c r="P54">
        <v>0</v>
      </c>
      <c r="Q54">
        <v>0</v>
      </c>
    </row>
    <row r="55" spans="16:17">
      <c r="P55">
        <v>0</v>
      </c>
      <c r="Q55">
        <v>0</v>
      </c>
    </row>
    <row r="56" spans="16:17">
      <c r="P56">
        <v>0</v>
      </c>
      <c r="Q56">
        <v>0</v>
      </c>
    </row>
    <row r="57" spans="16:17">
      <c r="P57">
        <v>0</v>
      </c>
      <c r="Q57">
        <v>0</v>
      </c>
    </row>
    <row r="58" spans="16:17">
      <c r="P58">
        <v>0</v>
      </c>
      <c r="Q58">
        <v>0</v>
      </c>
    </row>
    <row r="59" spans="16:17">
      <c r="P59">
        <v>0</v>
      </c>
      <c r="Q59">
        <v>0</v>
      </c>
    </row>
    <row r="60" spans="16:17">
      <c r="P60">
        <v>0</v>
      </c>
      <c r="Q60">
        <v>0</v>
      </c>
    </row>
    <row r="61" spans="16:17">
      <c r="P61">
        <v>0</v>
      </c>
      <c r="Q61">
        <v>0</v>
      </c>
    </row>
    <row r="62" spans="16:17">
      <c r="P62">
        <v>0</v>
      </c>
      <c r="Q62">
        <v>0</v>
      </c>
    </row>
    <row r="63" spans="16:17">
      <c r="P63">
        <v>0</v>
      </c>
      <c r="Q63">
        <v>0</v>
      </c>
    </row>
    <row r="64" spans="16:17">
      <c r="P64">
        <v>0</v>
      </c>
      <c r="Q64">
        <v>0</v>
      </c>
    </row>
    <row r="65" spans="16:17">
      <c r="P65">
        <v>0</v>
      </c>
      <c r="Q65">
        <v>0</v>
      </c>
    </row>
    <row r="66" spans="16:17">
      <c r="P66">
        <v>0</v>
      </c>
      <c r="Q66">
        <v>0</v>
      </c>
    </row>
    <row r="67" spans="16:17">
      <c r="P67">
        <v>0</v>
      </c>
      <c r="Q67">
        <v>0</v>
      </c>
    </row>
    <row r="68" spans="16:17">
      <c r="P68">
        <v>0</v>
      </c>
      <c r="Q68">
        <v>0</v>
      </c>
    </row>
    <row r="69" spans="16:17">
      <c r="P69">
        <v>0</v>
      </c>
      <c r="Q69">
        <v>0</v>
      </c>
    </row>
    <row r="70" spans="16:17">
      <c r="P70">
        <v>0</v>
      </c>
      <c r="Q70">
        <v>0</v>
      </c>
    </row>
    <row r="71" spans="16:17">
      <c r="P71">
        <v>0</v>
      </c>
      <c r="Q71">
        <v>0</v>
      </c>
    </row>
    <row r="72" spans="16:17">
      <c r="P72">
        <v>0</v>
      </c>
      <c r="Q72">
        <v>0</v>
      </c>
    </row>
    <row r="73" spans="16:17">
      <c r="P73">
        <v>0</v>
      </c>
      <c r="Q73">
        <v>0</v>
      </c>
    </row>
    <row r="74" spans="16:17">
      <c r="P74">
        <v>0</v>
      </c>
      <c r="Q74">
        <v>0</v>
      </c>
    </row>
    <row r="75" spans="16:17">
      <c r="P75">
        <v>0</v>
      </c>
      <c r="Q75">
        <v>0</v>
      </c>
    </row>
    <row r="76" spans="16:17">
      <c r="P76">
        <v>0</v>
      </c>
      <c r="Q76">
        <v>0</v>
      </c>
    </row>
    <row r="77" spans="16:17">
      <c r="P77">
        <v>0</v>
      </c>
      <c r="Q77">
        <v>0</v>
      </c>
    </row>
    <row r="78" spans="16:17">
      <c r="P78">
        <v>0</v>
      </c>
      <c r="Q78">
        <v>0</v>
      </c>
    </row>
    <row r="79" spans="16:17">
      <c r="P79">
        <v>0</v>
      </c>
      <c r="Q79">
        <v>0</v>
      </c>
    </row>
    <row r="80" spans="16:17">
      <c r="P80">
        <v>0</v>
      </c>
      <c r="Q80">
        <v>0</v>
      </c>
    </row>
    <row r="81" spans="16:17">
      <c r="P81">
        <v>0</v>
      </c>
      <c r="Q81">
        <v>0</v>
      </c>
    </row>
    <row r="82" spans="16:17">
      <c r="P82">
        <v>0</v>
      </c>
      <c r="Q82">
        <v>0</v>
      </c>
    </row>
    <row r="83" spans="16:17">
      <c r="P83">
        <v>0</v>
      </c>
      <c r="Q83">
        <v>0</v>
      </c>
    </row>
    <row r="84" spans="16:17">
      <c r="P84">
        <v>0</v>
      </c>
      <c r="Q84">
        <v>0</v>
      </c>
    </row>
    <row r="85" spans="16:17">
      <c r="P85">
        <v>0</v>
      </c>
      <c r="Q85">
        <v>0</v>
      </c>
    </row>
    <row r="86" spans="16:17">
      <c r="P86">
        <v>0</v>
      </c>
      <c r="Q86">
        <v>0</v>
      </c>
    </row>
    <row r="87" spans="16:17">
      <c r="P87">
        <v>0</v>
      </c>
      <c r="Q87">
        <v>0</v>
      </c>
    </row>
    <row r="88" spans="16:17">
      <c r="P88">
        <v>0</v>
      </c>
      <c r="Q88">
        <v>0</v>
      </c>
    </row>
    <row r="89" spans="16:17">
      <c r="P89">
        <v>0</v>
      </c>
      <c r="Q89">
        <v>0</v>
      </c>
    </row>
    <row r="90" spans="16:17">
      <c r="P90">
        <v>0</v>
      </c>
      <c r="Q90">
        <v>0</v>
      </c>
    </row>
    <row r="91" spans="16:17">
      <c r="P91">
        <v>0</v>
      </c>
      <c r="Q91">
        <v>0</v>
      </c>
    </row>
    <row r="92" spans="16:17">
      <c r="P92">
        <v>0</v>
      </c>
      <c r="Q92">
        <v>0</v>
      </c>
    </row>
    <row r="93" spans="16:17">
      <c r="P93">
        <v>0</v>
      </c>
      <c r="Q93">
        <v>0</v>
      </c>
    </row>
    <row r="94" spans="16:17">
      <c r="P94">
        <v>0</v>
      </c>
      <c r="Q94">
        <v>0</v>
      </c>
    </row>
    <row r="95" spans="16:17">
      <c r="P95">
        <v>0</v>
      </c>
      <c r="Q95">
        <v>0</v>
      </c>
    </row>
    <row r="96" spans="16:17">
      <c r="P96">
        <v>0</v>
      </c>
      <c r="Q96">
        <v>0</v>
      </c>
    </row>
    <row r="97" spans="16:17">
      <c r="P97">
        <v>0</v>
      </c>
      <c r="Q97">
        <v>0</v>
      </c>
    </row>
    <row r="98" spans="16:17">
      <c r="P98">
        <v>0</v>
      </c>
      <c r="Q98">
        <v>0</v>
      </c>
    </row>
    <row r="99" spans="16:17">
      <c r="P99">
        <v>0</v>
      </c>
      <c r="Q99">
        <v>0</v>
      </c>
    </row>
    <row r="100" spans="16:17">
      <c r="P100">
        <v>0</v>
      </c>
      <c r="Q100">
        <v>0</v>
      </c>
    </row>
    <row r="101" spans="16:17">
      <c r="P101">
        <v>0</v>
      </c>
      <c r="Q101">
        <v>0</v>
      </c>
    </row>
    <row r="102" spans="16:17">
      <c r="P102">
        <v>0</v>
      </c>
      <c r="Q102">
        <v>0</v>
      </c>
    </row>
    <row r="103" spans="16:17">
      <c r="P103">
        <v>0</v>
      </c>
      <c r="Q103">
        <v>0</v>
      </c>
    </row>
    <row r="104" spans="16:17">
      <c r="P104">
        <v>0</v>
      </c>
      <c r="Q104">
        <v>0</v>
      </c>
    </row>
    <row r="105" spans="16:17">
      <c r="P105">
        <v>0</v>
      </c>
      <c r="Q105">
        <v>0</v>
      </c>
    </row>
    <row r="106" spans="16:17">
      <c r="P106">
        <v>0</v>
      </c>
      <c r="Q106">
        <v>0</v>
      </c>
    </row>
    <row r="107" spans="16:17">
      <c r="P107">
        <v>0</v>
      </c>
      <c r="Q107">
        <v>0</v>
      </c>
    </row>
    <row r="108" spans="16:17">
      <c r="P108">
        <v>0</v>
      </c>
      <c r="Q108">
        <v>0</v>
      </c>
    </row>
    <row r="109" spans="16:17">
      <c r="P109">
        <v>0</v>
      </c>
      <c r="Q109">
        <v>0</v>
      </c>
    </row>
    <row r="110" spans="16:17">
      <c r="P110">
        <v>0</v>
      </c>
      <c r="Q110">
        <v>0</v>
      </c>
    </row>
    <row r="111" spans="16:17">
      <c r="P111">
        <v>0</v>
      </c>
      <c r="Q111">
        <v>0</v>
      </c>
    </row>
    <row r="112" spans="16:17">
      <c r="P112">
        <v>0</v>
      </c>
      <c r="Q112">
        <v>0</v>
      </c>
    </row>
    <row r="113" spans="16:17">
      <c r="P113">
        <v>0</v>
      </c>
      <c r="Q113">
        <v>0</v>
      </c>
    </row>
    <row r="114" spans="16:17">
      <c r="P114">
        <v>0</v>
      </c>
      <c r="Q114">
        <v>0</v>
      </c>
    </row>
    <row r="115" spans="16:17">
      <c r="P115">
        <v>0</v>
      </c>
      <c r="Q115">
        <v>0</v>
      </c>
    </row>
    <row r="116" spans="16:17">
      <c r="P116">
        <v>0</v>
      </c>
      <c r="Q116">
        <v>0</v>
      </c>
    </row>
    <row r="117" spans="16:17">
      <c r="P117">
        <v>0</v>
      </c>
      <c r="Q117">
        <v>0</v>
      </c>
    </row>
    <row r="118" spans="16:17">
      <c r="P118">
        <v>0</v>
      </c>
      <c r="Q118">
        <v>0</v>
      </c>
    </row>
    <row r="119" spans="16:17">
      <c r="P119">
        <v>0</v>
      </c>
      <c r="Q119">
        <v>0</v>
      </c>
    </row>
    <row r="120" spans="16:17">
      <c r="P120">
        <v>0</v>
      </c>
      <c r="Q120">
        <v>0</v>
      </c>
    </row>
    <row r="121" spans="16:17">
      <c r="P121">
        <v>0</v>
      </c>
      <c r="Q121">
        <v>0</v>
      </c>
    </row>
    <row r="122" spans="16:17">
      <c r="P122">
        <v>0</v>
      </c>
      <c r="Q122">
        <v>0</v>
      </c>
    </row>
    <row r="123" spans="16:17">
      <c r="P123">
        <v>0</v>
      </c>
      <c r="Q123">
        <v>0</v>
      </c>
    </row>
    <row r="124" spans="16:17">
      <c r="P124">
        <v>0</v>
      </c>
      <c r="Q124">
        <v>0</v>
      </c>
    </row>
    <row r="125" spans="16:17">
      <c r="P125">
        <v>0</v>
      </c>
      <c r="Q125">
        <v>0</v>
      </c>
    </row>
    <row r="126" spans="16:17">
      <c r="P126">
        <v>0</v>
      </c>
      <c r="Q126">
        <v>0</v>
      </c>
    </row>
    <row r="127" spans="16:17">
      <c r="P127">
        <v>0</v>
      </c>
      <c r="Q127">
        <v>0</v>
      </c>
    </row>
    <row r="128" spans="16:17">
      <c r="P128">
        <v>0</v>
      </c>
      <c r="Q128">
        <v>0</v>
      </c>
    </row>
    <row r="129" spans="16:17">
      <c r="P129">
        <v>0</v>
      </c>
      <c r="Q129">
        <v>0</v>
      </c>
    </row>
    <row r="130" spans="16:17">
      <c r="P130">
        <v>0</v>
      </c>
      <c r="Q130">
        <v>0</v>
      </c>
    </row>
    <row r="131" spans="16:17">
      <c r="P131">
        <v>0</v>
      </c>
      <c r="Q131">
        <v>0</v>
      </c>
    </row>
    <row r="132" spans="16:17">
      <c r="P132">
        <v>0</v>
      </c>
      <c r="Q132">
        <v>0</v>
      </c>
    </row>
    <row r="133" spans="16:17">
      <c r="P133">
        <v>0</v>
      </c>
      <c r="Q133">
        <v>0</v>
      </c>
    </row>
    <row r="134" spans="16:17">
      <c r="P134">
        <v>0</v>
      </c>
      <c r="Q134">
        <v>0</v>
      </c>
    </row>
    <row r="135" spans="16:17">
      <c r="P135">
        <v>0</v>
      </c>
      <c r="Q135">
        <v>0</v>
      </c>
    </row>
    <row r="136" spans="16:17">
      <c r="P136">
        <v>0</v>
      </c>
      <c r="Q136">
        <v>0</v>
      </c>
    </row>
    <row r="137" spans="16:17">
      <c r="P137">
        <v>0</v>
      </c>
      <c r="Q137">
        <v>0</v>
      </c>
    </row>
    <row r="138" spans="16:17">
      <c r="P138">
        <v>0</v>
      </c>
      <c r="Q138">
        <v>0</v>
      </c>
    </row>
    <row r="139" spans="16:17">
      <c r="P139">
        <v>0</v>
      </c>
      <c r="Q139">
        <v>0</v>
      </c>
    </row>
    <row r="140" spans="16:17">
      <c r="P140">
        <v>0</v>
      </c>
      <c r="Q140">
        <v>0</v>
      </c>
    </row>
    <row r="141" spans="16:17">
      <c r="P141">
        <v>0</v>
      </c>
      <c r="Q141">
        <v>0</v>
      </c>
    </row>
    <row r="142" spans="16:17">
      <c r="P142">
        <v>0</v>
      </c>
      <c r="Q142">
        <v>0</v>
      </c>
    </row>
    <row r="143" spans="16:17">
      <c r="P143">
        <v>0</v>
      </c>
      <c r="Q143">
        <v>0</v>
      </c>
    </row>
    <row r="144" spans="16:17">
      <c r="P144">
        <v>0</v>
      </c>
      <c r="Q144">
        <v>0</v>
      </c>
    </row>
    <row r="145" spans="16:17">
      <c r="P145">
        <v>0</v>
      </c>
      <c r="Q145">
        <v>0</v>
      </c>
    </row>
    <row r="146" spans="16:17">
      <c r="P146">
        <v>0</v>
      </c>
      <c r="Q146">
        <v>0</v>
      </c>
    </row>
    <row r="147" spans="16:17">
      <c r="P147">
        <v>0</v>
      </c>
      <c r="Q147">
        <v>0</v>
      </c>
    </row>
    <row r="148" spans="16:17">
      <c r="P148">
        <v>0</v>
      </c>
      <c r="Q148">
        <v>0</v>
      </c>
    </row>
    <row r="149" spans="16:17">
      <c r="P149">
        <v>0</v>
      </c>
      <c r="Q149">
        <v>0</v>
      </c>
    </row>
    <row r="150" spans="16:17">
      <c r="P150">
        <v>0</v>
      </c>
      <c r="Q150">
        <v>0</v>
      </c>
    </row>
    <row r="151" spans="16:17">
      <c r="P151">
        <v>0</v>
      </c>
      <c r="Q151">
        <v>0</v>
      </c>
    </row>
    <row r="152" spans="16:17">
      <c r="P152">
        <v>0</v>
      </c>
      <c r="Q152">
        <v>0</v>
      </c>
    </row>
    <row r="153" spans="16:17">
      <c r="P153">
        <v>0</v>
      </c>
      <c r="Q153">
        <v>0</v>
      </c>
    </row>
    <row r="154" spans="16:17">
      <c r="P154">
        <v>0</v>
      </c>
      <c r="Q154">
        <v>0</v>
      </c>
    </row>
    <row r="155" spans="16:17">
      <c r="P155">
        <v>0</v>
      </c>
      <c r="Q155">
        <v>0</v>
      </c>
    </row>
    <row r="156" spans="16:17">
      <c r="P156">
        <v>0</v>
      </c>
      <c r="Q156">
        <v>0</v>
      </c>
    </row>
    <row r="157" spans="16:17">
      <c r="P157">
        <v>0</v>
      </c>
      <c r="Q157">
        <v>0</v>
      </c>
    </row>
    <row r="158" spans="16:17">
      <c r="P158">
        <v>0</v>
      </c>
      <c r="Q158">
        <v>0</v>
      </c>
    </row>
    <row r="159" spans="16:17">
      <c r="P159">
        <v>0</v>
      </c>
      <c r="Q159">
        <v>0</v>
      </c>
    </row>
    <row r="160" spans="16:17">
      <c r="P160">
        <v>0</v>
      </c>
      <c r="Q160">
        <v>0</v>
      </c>
    </row>
  </sheetData>
  <mergeCells count="12">
    <mergeCell ref="A1:A6"/>
    <mergeCell ref="B1:B3"/>
    <mergeCell ref="B4:B6"/>
    <mergeCell ref="A7:A12"/>
    <mergeCell ref="B7:B9"/>
    <mergeCell ref="B10:B12"/>
    <mergeCell ref="A13:A18"/>
    <mergeCell ref="B13:B15"/>
    <mergeCell ref="B16:B18"/>
    <mergeCell ref="A19:A24"/>
    <mergeCell ref="B19:B21"/>
    <mergeCell ref="B22:B24"/>
  </mergeCells>
  <pageMargins left="0.25" right="0.25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7"/>
  <sheetViews>
    <sheetView topLeftCell="A25" zoomScaleNormal="100" workbookViewId="0">
      <selection activeCell="C53" sqref="C53"/>
    </sheetView>
  </sheetViews>
  <sheetFormatPr defaultRowHeight="12.75"/>
  <cols>
    <col min="1" max="2" width="10.83203125" customWidth="1"/>
    <col min="3" max="4" width="11.83203125" customWidth="1"/>
    <col min="5" max="5" width="14.1640625" customWidth="1"/>
    <col min="6" max="6" width="71.1640625" customWidth="1"/>
    <col min="7" max="7" width="8.83203125" customWidth="1"/>
    <col min="8" max="10" width="8.83203125" hidden="1" customWidth="1"/>
    <col min="11" max="13" width="0" hidden="1" customWidth="1"/>
    <col min="14" max="14" width="8.83203125" hidden="1" customWidth="1"/>
    <col min="15" max="18" width="0" hidden="1" customWidth="1"/>
  </cols>
  <sheetData>
    <row r="1" spans="1:18" ht="45.4" customHeight="1">
      <c r="B1" s="44"/>
      <c r="C1" s="44"/>
      <c r="D1" s="44"/>
      <c r="E1" s="44"/>
      <c r="F1" s="110" t="s">
        <v>146</v>
      </c>
    </row>
    <row r="2" spans="1:18" ht="50.25" customHeight="1" thickBot="1">
      <c r="A2" s="133" t="s">
        <v>0</v>
      </c>
      <c r="B2" s="133"/>
      <c r="C2" s="133"/>
      <c r="D2" s="133"/>
      <c r="E2" s="133"/>
      <c r="F2" s="134"/>
      <c r="N2">
        <f>+data!B3</f>
        <v>3.4208000000000003</v>
      </c>
    </row>
    <row r="3" spans="1:18" ht="27.4" customHeight="1" thickBot="1">
      <c r="A3" s="135" t="s">
        <v>9</v>
      </c>
      <c r="B3" s="136"/>
      <c r="C3" s="136"/>
      <c r="D3" s="136"/>
      <c r="E3" s="137"/>
      <c r="F3" s="138"/>
    </row>
    <row r="4" spans="1:18" ht="40.5" customHeight="1">
      <c r="A4" s="51" t="s">
        <v>10</v>
      </c>
      <c r="B4" s="49" t="s">
        <v>3</v>
      </c>
      <c r="C4" s="50" t="s">
        <v>4</v>
      </c>
      <c r="D4" s="50" t="s">
        <v>5</v>
      </c>
      <c r="E4" s="49" t="s">
        <v>6</v>
      </c>
      <c r="F4" s="139"/>
    </row>
    <row r="5" spans="1:18" ht="14.25" customHeight="1">
      <c r="A5" s="140">
        <v>20</v>
      </c>
      <c r="B5" s="3">
        <v>5</v>
      </c>
      <c r="C5" s="88">
        <f>ROUNDUP(H5*$N$2,0)*$O$5+P5</f>
        <v>1188.8</v>
      </c>
      <c r="D5" s="88">
        <f t="shared" ref="D5:E5" si="0">ROUNDUP(I5*$N$2,0)*$O$5+Q5</f>
        <v>1177.5999999999999</v>
      </c>
      <c r="E5" s="88">
        <f t="shared" si="0"/>
        <v>1200</v>
      </c>
      <c r="F5" s="139"/>
      <c r="H5">
        <v>217.07499999999999</v>
      </c>
      <c r="I5">
        <v>214.928</v>
      </c>
      <c r="J5">
        <v>219.22199999999998</v>
      </c>
      <c r="O5">
        <v>0.6</v>
      </c>
      <c r="P5">
        <v>743</v>
      </c>
      <c r="Q5">
        <v>736</v>
      </c>
      <c r="R5">
        <v>750</v>
      </c>
    </row>
    <row r="6" spans="1:18" ht="14.25" customHeight="1">
      <c r="A6" s="141"/>
      <c r="B6" s="3">
        <v>10</v>
      </c>
      <c r="C6" s="88">
        <f t="shared" ref="C6:C34" si="1">ROUNDUP(H6*$N$2,0)*$O$5+P6</f>
        <v>1177.5999999999999</v>
      </c>
      <c r="D6" s="88">
        <f t="shared" ref="D6:D34" si="2">ROUNDUP(I6*$N$2,0)*$O$5+Q6</f>
        <v>1200</v>
      </c>
      <c r="E6" s="88">
        <f t="shared" ref="E6:E34" si="3">ROUNDUP(J6*$N$2,0)*$O$5+R6</f>
        <v>1224</v>
      </c>
      <c r="F6" s="139"/>
      <c r="H6">
        <v>214.928</v>
      </c>
      <c r="I6">
        <v>219.14599999999999</v>
      </c>
      <c r="J6">
        <v>223.535</v>
      </c>
      <c r="P6">
        <v>736</v>
      </c>
      <c r="Q6">
        <v>750</v>
      </c>
      <c r="R6">
        <v>765</v>
      </c>
    </row>
    <row r="7" spans="1:18" ht="14.25" customHeight="1">
      <c r="A7" s="142"/>
      <c r="B7" s="3">
        <v>15</v>
      </c>
      <c r="C7" s="88">
        <f t="shared" si="1"/>
        <v>1200</v>
      </c>
      <c r="D7" s="88">
        <f t="shared" si="2"/>
        <v>1224</v>
      </c>
      <c r="E7" s="88">
        <f t="shared" si="3"/>
        <v>1248</v>
      </c>
      <c r="F7" s="139"/>
      <c r="H7">
        <v>219.22199999999998</v>
      </c>
      <c r="I7">
        <v>223.535</v>
      </c>
      <c r="J7">
        <v>228</v>
      </c>
      <c r="P7">
        <v>750</v>
      </c>
      <c r="Q7">
        <v>765</v>
      </c>
      <c r="R7">
        <v>780</v>
      </c>
    </row>
    <row r="8" spans="1:18" ht="14.25" customHeight="1">
      <c r="A8" s="140">
        <v>30</v>
      </c>
      <c r="B8" s="3">
        <v>5</v>
      </c>
      <c r="C8" s="88">
        <f t="shared" si="1"/>
        <v>1155.2</v>
      </c>
      <c r="D8" s="88">
        <f t="shared" si="2"/>
        <v>1177.5999999999999</v>
      </c>
      <c r="E8" s="88">
        <f t="shared" si="3"/>
        <v>1200</v>
      </c>
      <c r="F8" s="139"/>
      <c r="H8">
        <v>210.80500000000001</v>
      </c>
      <c r="I8">
        <v>214.928</v>
      </c>
      <c r="J8">
        <v>219.22199999999998</v>
      </c>
      <c r="P8">
        <v>722</v>
      </c>
      <c r="Q8">
        <v>736</v>
      </c>
      <c r="R8">
        <v>750</v>
      </c>
    </row>
    <row r="9" spans="1:18" ht="14.25" customHeight="1">
      <c r="A9" s="141"/>
      <c r="B9" s="3">
        <v>10</v>
      </c>
      <c r="C9" s="88">
        <f t="shared" si="1"/>
        <v>1177.5999999999999</v>
      </c>
      <c r="D9" s="88">
        <f t="shared" si="2"/>
        <v>1200</v>
      </c>
      <c r="E9" s="88">
        <f t="shared" si="3"/>
        <v>1224</v>
      </c>
      <c r="F9" s="139"/>
      <c r="H9">
        <v>214.928</v>
      </c>
      <c r="I9">
        <v>219.14599999999999</v>
      </c>
      <c r="J9">
        <v>223.535</v>
      </c>
      <c r="P9">
        <v>736</v>
      </c>
      <c r="Q9">
        <v>750</v>
      </c>
      <c r="R9">
        <v>765</v>
      </c>
    </row>
    <row r="10" spans="1:18" ht="14.25" customHeight="1">
      <c r="A10" s="142"/>
      <c r="B10" s="3">
        <v>15</v>
      </c>
      <c r="C10" s="88">
        <f t="shared" si="1"/>
        <v>1200</v>
      </c>
      <c r="D10" s="88">
        <f t="shared" si="2"/>
        <v>1224</v>
      </c>
      <c r="E10" s="88">
        <f t="shared" si="3"/>
        <v>1248</v>
      </c>
      <c r="F10" s="139"/>
      <c r="H10">
        <v>219.22199999999998</v>
      </c>
      <c r="I10">
        <v>223.535</v>
      </c>
      <c r="J10">
        <v>228</v>
      </c>
      <c r="P10">
        <v>750</v>
      </c>
      <c r="Q10">
        <v>765</v>
      </c>
      <c r="R10">
        <v>780</v>
      </c>
    </row>
    <row r="11" spans="1:18" ht="14.25" customHeight="1">
      <c r="A11" s="140">
        <v>40</v>
      </c>
      <c r="B11" s="3">
        <v>5</v>
      </c>
      <c r="C11" s="88">
        <f t="shared" si="1"/>
        <v>1155.2</v>
      </c>
      <c r="D11" s="88">
        <f t="shared" si="2"/>
        <v>1177.5999999999999</v>
      </c>
      <c r="E11" s="88">
        <f t="shared" si="3"/>
        <v>1200</v>
      </c>
      <c r="F11" s="139"/>
      <c r="H11">
        <v>210.80500000000001</v>
      </c>
      <c r="I11">
        <v>214.928</v>
      </c>
      <c r="J11">
        <v>219.22199999999998</v>
      </c>
      <c r="P11">
        <v>722</v>
      </c>
      <c r="Q11">
        <v>736</v>
      </c>
      <c r="R11">
        <v>750</v>
      </c>
    </row>
    <row r="12" spans="1:18" ht="14.25" customHeight="1">
      <c r="A12" s="141"/>
      <c r="B12" s="3">
        <v>10</v>
      </c>
      <c r="C12" s="88">
        <f t="shared" si="1"/>
        <v>1177.5999999999999</v>
      </c>
      <c r="D12" s="88">
        <f t="shared" si="2"/>
        <v>1200</v>
      </c>
      <c r="E12" s="88">
        <f t="shared" si="3"/>
        <v>1224</v>
      </c>
      <c r="F12" s="139"/>
      <c r="H12">
        <v>214.928</v>
      </c>
      <c r="I12">
        <v>219.14599999999999</v>
      </c>
      <c r="J12">
        <v>223.535</v>
      </c>
      <c r="P12">
        <v>736</v>
      </c>
      <c r="Q12">
        <v>750</v>
      </c>
      <c r="R12">
        <v>765</v>
      </c>
    </row>
    <row r="13" spans="1:18" ht="14.25" customHeight="1">
      <c r="A13" s="142"/>
      <c r="B13" s="3">
        <v>15</v>
      </c>
      <c r="C13" s="88">
        <f t="shared" si="1"/>
        <v>1200</v>
      </c>
      <c r="D13" s="88">
        <f t="shared" si="2"/>
        <v>1224</v>
      </c>
      <c r="E13" s="88">
        <f t="shared" si="3"/>
        <v>1248</v>
      </c>
      <c r="F13" s="139"/>
      <c r="H13">
        <v>219.22199999999998</v>
      </c>
      <c r="I13">
        <v>223.535</v>
      </c>
      <c r="J13">
        <v>228</v>
      </c>
      <c r="P13">
        <v>750</v>
      </c>
      <c r="Q13">
        <v>765</v>
      </c>
      <c r="R13">
        <v>780</v>
      </c>
    </row>
    <row r="14" spans="1:18" ht="14.25" customHeight="1">
      <c r="A14" s="140">
        <v>50</v>
      </c>
      <c r="B14" s="3">
        <v>5</v>
      </c>
      <c r="C14" s="88">
        <f t="shared" si="1"/>
        <v>1155.2</v>
      </c>
      <c r="D14" s="88">
        <f t="shared" si="2"/>
        <v>1177.5999999999999</v>
      </c>
      <c r="E14" s="88">
        <f t="shared" si="3"/>
        <v>1200</v>
      </c>
      <c r="F14" s="139"/>
      <c r="H14">
        <v>210.80500000000001</v>
      </c>
      <c r="I14">
        <v>214.928</v>
      </c>
      <c r="J14">
        <v>219.22199999999998</v>
      </c>
      <c r="P14">
        <v>722</v>
      </c>
      <c r="Q14">
        <v>736</v>
      </c>
      <c r="R14">
        <v>750</v>
      </c>
    </row>
    <row r="15" spans="1:18" ht="14.25" customHeight="1">
      <c r="A15" s="141"/>
      <c r="B15" s="3">
        <v>10</v>
      </c>
      <c r="C15" s="88">
        <f t="shared" si="1"/>
        <v>1177.5999999999999</v>
      </c>
      <c r="D15" s="88">
        <f t="shared" si="2"/>
        <v>1200</v>
      </c>
      <c r="E15" s="88">
        <f t="shared" si="3"/>
        <v>1224</v>
      </c>
      <c r="F15" s="139"/>
      <c r="H15">
        <v>214.928</v>
      </c>
      <c r="I15">
        <v>219.14599999999999</v>
      </c>
      <c r="J15">
        <v>223.535</v>
      </c>
      <c r="P15">
        <v>736</v>
      </c>
      <c r="Q15">
        <v>750</v>
      </c>
      <c r="R15">
        <v>765</v>
      </c>
    </row>
    <row r="16" spans="1:18" ht="14.25" customHeight="1">
      <c r="A16" s="142"/>
      <c r="B16" s="3">
        <v>15</v>
      </c>
      <c r="C16" s="88">
        <f t="shared" si="1"/>
        <v>1200</v>
      </c>
      <c r="D16" s="88">
        <f t="shared" si="2"/>
        <v>1224</v>
      </c>
      <c r="E16" s="88">
        <f t="shared" si="3"/>
        <v>1248</v>
      </c>
      <c r="F16" s="139"/>
      <c r="H16">
        <v>219.22199999999998</v>
      </c>
      <c r="I16">
        <v>223.535</v>
      </c>
      <c r="J16">
        <v>228</v>
      </c>
      <c r="P16">
        <v>750</v>
      </c>
      <c r="Q16">
        <v>765</v>
      </c>
      <c r="R16">
        <v>780</v>
      </c>
    </row>
    <row r="17" spans="1:18" ht="14.25" customHeight="1">
      <c r="A17" s="140">
        <v>60</v>
      </c>
      <c r="B17" s="3">
        <v>5</v>
      </c>
      <c r="C17" s="88">
        <f t="shared" si="1"/>
        <v>1155.2</v>
      </c>
      <c r="D17" s="88">
        <f t="shared" si="2"/>
        <v>1177.5999999999999</v>
      </c>
      <c r="E17" s="88">
        <f t="shared" si="3"/>
        <v>1200</v>
      </c>
      <c r="F17" s="139"/>
      <c r="H17">
        <v>210.80500000000001</v>
      </c>
      <c r="I17">
        <v>214.928</v>
      </c>
      <c r="J17">
        <v>219.22199999999998</v>
      </c>
      <c r="P17">
        <v>722</v>
      </c>
      <c r="Q17">
        <v>736</v>
      </c>
      <c r="R17">
        <v>750</v>
      </c>
    </row>
    <row r="18" spans="1:18" ht="14.25" customHeight="1">
      <c r="A18" s="141"/>
      <c r="B18" s="3">
        <v>10</v>
      </c>
      <c r="C18" s="88">
        <f t="shared" si="1"/>
        <v>1177.5999999999999</v>
      </c>
      <c r="D18" s="88">
        <f t="shared" si="2"/>
        <v>1200</v>
      </c>
      <c r="E18" s="88">
        <f t="shared" si="3"/>
        <v>1224</v>
      </c>
      <c r="F18" s="139"/>
      <c r="H18">
        <v>214.928</v>
      </c>
      <c r="I18">
        <v>219.14599999999999</v>
      </c>
      <c r="J18">
        <v>223.535</v>
      </c>
      <c r="P18">
        <v>736</v>
      </c>
      <c r="Q18">
        <v>750</v>
      </c>
      <c r="R18">
        <v>765</v>
      </c>
    </row>
    <row r="19" spans="1:18" ht="14.25" customHeight="1">
      <c r="A19" s="142"/>
      <c r="B19" s="3">
        <v>15</v>
      </c>
      <c r="C19" s="88">
        <f t="shared" si="1"/>
        <v>1200</v>
      </c>
      <c r="D19" s="88">
        <f t="shared" si="2"/>
        <v>1224</v>
      </c>
      <c r="E19" s="88">
        <f t="shared" si="3"/>
        <v>1248</v>
      </c>
      <c r="F19" s="139"/>
      <c r="H19">
        <v>219.22199999999998</v>
      </c>
      <c r="I19">
        <v>223.535</v>
      </c>
      <c r="J19">
        <v>228</v>
      </c>
      <c r="P19">
        <v>750</v>
      </c>
      <c r="Q19">
        <v>765</v>
      </c>
      <c r="R19">
        <v>780</v>
      </c>
    </row>
    <row r="20" spans="1:18" ht="14.25" customHeight="1">
      <c r="A20" s="140">
        <v>75</v>
      </c>
      <c r="B20" s="3">
        <v>5</v>
      </c>
      <c r="C20" s="88">
        <f t="shared" si="1"/>
        <v>1155.2</v>
      </c>
      <c r="D20" s="88">
        <f t="shared" si="2"/>
        <v>1177.5999999999999</v>
      </c>
      <c r="E20" s="88">
        <f t="shared" si="3"/>
        <v>1200</v>
      </c>
      <c r="F20" s="139"/>
      <c r="H20">
        <v>210.80500000000001</v>
      </c>
      <c r="I20">
        <v>214.928</v>
      </c>
      <c r="J20">
        <v>219.22199999999998</v>
      </c>
      <c r="P20">
        <v>722</v>
      </c>
      <c r="Q20">
        <v>736</v>
      </c>
      <c r="R20">
        <v>750</v>
      </c>
    </row>
    <row r="21" spans="1:18" ht="14.25" customHeight="1">
      <c r="A21" s="141"/>
      <c r="B21" s="3">
        <v>10</v>
      </c>
      <c r="C21" s="88">
        <f t="shared" si="1"/>
        <v>1177.5999999999999</v>
      </c>
      <c r="D21" s="88">
        <f t="shared" si="2"/>
        <v>1200</v>
      </c>
      <c r="E21" s="88">
        <f t="shared" si="3"/>
        <v>1224</v>
      </c>
      <c r="F21" s="139"/>
      <c r="H21">
        <v>214.928</v>
      </c>
      <c r="I21">
        <v>219.14599999999999</v>
      </c>
      <c r="J21">
        <v>223.535</v>
      </c>
      <c r="P21">
        <v>736</v>
      </c>
      <c r="Q21">
        <v>750</v>
      </c>
      <c r="R21">
        <v>765</v>
      </c>
    </row>
    <row r="22" spans="1:18" ht="14.25" customHeight="1">
      <c r="A22" s="142"/>
      <c r="B22" s="3">
        <v>15</v>
      </c>
      <c r="C22" s="88">
        <f t="shared" si="1"/>
        <v>1200</v>
      </c>
      <c r="D22" s="88">
        <f t="shared" si="2"/>
        <v>1224</v>
      </c>
      <c r="E22" s="88">
        <f t="shared" si="3"/>
        <v>1248</v>
      </c>
      <c r="F22" s="139"/>
      <c r="H22">
        <v>219.22199999999998</v>
      </c>
      <c r="I22">
        <v>223.535</v>
      </c>
      <c r="J22">
        <v>228</v>
      </c>
      <c r="P22">
        <v>750</v>
      </c>
      <c r="Q22">
        <v>765</v>
      </c>
      <c r="R22">
        <v>780</v>
      </c>
    </row>
    <row r="23" spans="1:18" ht="14.25" customHeight="1">
      <c r="A23" s="140">
        <v>80</v>
      </c>
      <c r="B23" s="3">
        <v>5</v>
      </c>
      <c r="C23" s="88">
        <f t="shared" si="1"/>
        <v>1155.2</v>
      </c>
      <c r="D23" s="88">
        <f t="shared" si="2"/>
        <v>1177.5999999999999</v>
      </c>
      <c r="E23" s="88">
        <f t="shared" si="3"/>
        <v>1200</v>
      </c>
      <c r="F23" s="139"/>
      <c r="H23">
        <v>210.80500000000001</v>
      </c>
      <c r="I23">
        <v>214.928</v>
      </c>
      <c r="J23">
        <v>219.22199999999998</v>
      </c>
      <c r="P23">
        <v>722</v>
      </c>
      <c r="Q23">
        <v>736</v>
      </c>
      <c r="R23">
        <v>750</v>
      </c>
    </row>
    <row r="24" spans="1:18" ht="14.25" customHeight="1">
      <c r="A24" s="141"/>
      <c r="B24" s="3">
        <v>10</v>
      </c>
      <c r="C24" s="88">
        <f t="shared" si="1"/>
        <v>1177.5999999999999</v>
      </c>
      <c r="D24" s="88">
        <f t="shared" si="2"/>
        <v>1200</v>
      </c>
      <c r="E24" s="88">
        <f t="shared" si="3"/>
        <v>1224</v>
      </c>
      <c r="F24" s="139"/>
      <c r="H24">
        <v>214.928</v>
      </c>
      <c r="I24">
        <v>219.14599999999999</v>
      </c>
      <c r="J24">
        <v>223.535</v>
      </c>
      <c r="P24">
        <v>736</v>
      </c>
      <c r="Q24">
        <v>750</v>
      </c>
      <c r="R24">
        <v>765</v>
      </c>
    </row>
    <row r="25" spans="1:18" ht="14.25" customHeight="1">
      <c r="A25" s="142"/>
      <c r="B25" s="3">
        <v>15</v>
      </c>
      <c r="C25" s="88">
        <f t="shared" si="1"/>
        <v>1200</v>
      </c>
      <c r="D25" s="88">
        <f t="shared" si="2"/>
        <v>1224</v>
      </c>
      <c r="E25" s="88">
        <f t="shared" si="3"/>
        <v>1248</v>
      </c>
      <c r="F25" s="139"/>
      <c r="H25">
        <v>219.22199999999998</v>
      </c>
      <c r="I25">
        <v>223.535</v>
      </c>
      <c r="J25">
        <v>228</v>
      </c>
      <c r="P25">
        <v>750</v>
      </c>
      <c r="Q25">
        <v>765</v>
      </c>
      <c r="R25">
        <v>780</v>
      </c>
    </row>
    <row r="26" spans="1:18" ht="14.25" customHeight="1">
      <c r="A26" s="143">
        <v>100</v>
      </c>
      <c r="B26" s="3">
        <v>5</v>
      </c>
      <c r="C26" s="88">
        <f t="shared" si="1"/>
        <v>1155.2</v>
      </c>
      <c r="D26" s="88">
        <f t="shared" si="2"/>
        <v>1177.5999999999999</v>
      </c>
      <c r="E26" s="88">
        <f t="shared" si="3"/>
        <v>1200</v>
      </c>
      <c r="F26" s="139"/>
      <c r="H26">
        <v>210.80500000000001</v>
      </c>
      <c r="I26">
        <v>214.928</v>
      </c>
      <c r="J26">
        <v>219.22199999999998</v>
      </c>
      <c r="P26">
        <v>722</v>
      </c>
      <c r="Q26">
        <v>736</v>
      </c>
      <c r="R26">
        <v>750</v>
      </c>
    </row>
    <row r="27" spans="1:18" ht="14.25" customHeight="1">
      <c r="A27" s="144"/>
      <c r="B27" s="3">
        <v>10</v>
      </c>
      <c r="C27" s="88">
        <f t="shared" si="1"/>
        <v>1177.5999999999999</v>
      </c>
      <c r="D27" s="88">
        <f t="shared" si="2"/>
        <v>1200</v>
      </c>
      <c r="E27" s="88">
        <f t="shared" si="3"/>
        <v>1224</v>
      </c>
      <c r="F27" s="139"/>
      <c r="H27">
        <v>214.928</v>
      </c>
      <c r="I27">
        <v>219.14599999999999</v>
      </c>
      <c r="J27">
        <v>223.535</v>
      </c>
      <c r="P27">
        <v>736</v>
      </c>
      <c r="Q27">
        <v>750</v>
      </c>
      <c r="R27">
        <v>765</v>
      </c>
    </row>
    <row r="28" spans="1:18" ht="14.25" customHeight="1">
      <c r="A28" s="145"/>
      <c r="B28" s="3">
        <v>15</v>
      </c>
      <c r="C28" s="88">
        <f t="shared" si="1"/>
        <v>1200</v>
      </c>
      <c r="D28" s="88">
        <f t="shared" si="2"/>
        <v>1224</v>
      </c>
      <c r="E28" s="88">
        <f t="shared" si="3"/>
        <v>1248</v>
      </c>
      <c r="F28" s="139"/>
      <c r="H28">
        <v>219.22199999999998</v>
      </c>
      <c r="I28">
        <v>223.535</v>
      </c>
      <c r="J28">
        <v>228</v>
      </c>
      <c r="P28">
        <v>750</v>
      </c>
      <c r="Q28">
        <v>765</v>
      </c>
      <c r="R28">
        <v>780</v>
      </c>
    </row>
    <row r="29" spans="1:18" ht="14.25" customHeight="1">
      <c r="A29" s="143">
        <v>125</v>
      </c>
      <c r="B29" s="3">
        <v>5</v>
      </c>
      <c r="C29" s="88">
        <f t="shared" si="1"/>
        <v>1155.2</v>
      </c>
      <c r="D29" s="88">
        <f t="shared" si="2"/>
        <v>1177.5999999999999</v>
      </c>
      <c r="E29" s="88">
        <f t="shared" si="3"/>
        <v>1200</v>
      </c>
      <c r="F29" s="139"/>
      <c r="H29">
        <v>210.80500000000001</v>
      </c>
      <c r="I29">
        <v>214.928</v>
      </c>
      <c r="J29">
        <v>219.22199999999998</v>
      </c>
      <c r="P29">
        <v>722</v>
      </c>
      <c r="Q29">
        <v>736</v>
      </c>
      <c r="R29">
        <v>750</v>
      </c>
    </row>
    <row r="30" spans="1:18" ht="14.25" customHeight="1">
      <c r="A30" s="144"/>
      <c r="B30" s="3">
        <v>10</v>
      </c>
      <c r="C30" s="88">
        <f t="shared" si="1"/>
        <v>1177.5999999999999</v>
      </c>
      <c r="D30" s="88">
        <f t="shared" si="2"/>
        <v>1200</v>
      </c>
      <c r="E30" s="88">
        <f t="shared" si="3"/>
        <v>1224</v>
      </c>
      <c r="F30" s="139"/>
      <c r="H30">
        <v>214.928</v>
      </c>
      <c r="I30">
        <v>219.14599999999999</v>
      </c>
      <c r="J30">
        <v>223.535</v>
      </c>
      <c r="P30">
        <v>736</v>
      </c>
      <c r="Q30">
        <v>750</v>
      </c>
      <c r="R30">
        <v>765</v>
      </c>
    </row>
    <row r="31" spans="1:18" ht="14.25" customHeight="1">
      <c r="A31" s="145"/>
      <c r="B31" s="3">
        <v>15</v>
      </c>
      <c r="C31" s="88">
        <f t="shared" si="1"/>
        <v>1200</v>
      </c>
      <c r="D31" s="88">
        <f t="shared" si="2"/>
        <v>1224</v>
      </c>
      <c r="E31" s="88">
        <f t="shared" si="3"/>
        <v>1248</v>
      </c>
      <c r="F31" s="139"/>
      <c r="H31">
        <v>219.22199999999998</v>
      </c>
      <c r="I31">
        <v>223.535</v>
      </c>
      <c r="J31">
        <v>228</v>
      </c>
      <c r="P31">
        <v>750</v>
      </c>
      <c r="Q31">
        <v>765</v>
      </c>
      <c r="R31">
        <v>780</v>
      </c>
    </row>
    <row r="32" spans="1:18" ht="14.25" customHeight="1">
      <c r="A32" s="143">
        <v>150</v>
      </c>
      <c r="B32" s="3">
        <v>5</v>
      </c>
      <c r="C32" s="88">
        <f t="shared" si="1"/>
        <v>1155.2</v>
      </c>
      <c r="D32" s="88">
        <f t="shared" si="2"/>
        <v>1177.5999999999999</v>
      </c>
      <c r="E32" s="88">
        <f t="shared" si="3"/>
        <v>1200</v>
      </c>
      <c r="F32" s="139"/>
      <c r="H32">
        <v>210.80500000000001</v>
      </c>
      <c r="I32">
        <v>214.928</v>
      </c>
      <c r="J32">
        <v>219.22199999999998</v>
      </c>
      <c r="P32">
        <v>722</v>
      </c>
      <c r="Q32">
        <v>736</v>
      </c>
      <c r="R32">
        <v>750</v>
      </c>
    </row>
    <row r="33" spans="1:18" ht="14.25" customHeight="1">
      <c r="A33" s="144"/>
      <c r="B33" s="3">
        <v>10</v>
      </c>
      <c r="C33" s="88">
        <f t="shared" si="1"/>
        <v>1177.5999999999999</v>
      </c>
      <c r="D33" s="88">
        <f t="shared" si="2"/>
        <v>1200</v>
      </c>
      <c r="E33" s="88">
        <f t="shared" si="3"/>
        <v>1224</v>
      </c>
      <c r="F33" s="139"/>
      <c r="H33">
        <v>214.928</v>
      </c>
      <c r="I33">
        <v>219.14599999999999</v>
      </c>
      <c r="J33">
        <v>223.535</v>
      </c>
      <c r="P33">
        <v>736</v>
      </c>
      <c r="Q33">
        <v>750</v>
      </c>
      <c r="R33">
        <v>765</v>
      </c>
    </row>
    <row r="34" spans="1:18" ht="14.25" customHeight="1">
      <c r="A34" s="145"/>
      <c r="B34" s="3">
        <v>15</v>
      </c>
      <c r="C34" s="88">
        <f t="shared" si="1"/>
        <v>1200</v>
      </c>
      <c r="D34" s="88">
        <f t="shared" si="2"/>
        <v>1224</v>
      </c>
      <c r="E34" s="88">
        <f t="shared" si="3"/>
        <v>1248</v>
      </c>
      <c r="F34" s="139"/>
      <c r="H34">
        <v>219.22199999999998</v>
      </c>
      <c r="I34">
        <v>223.535</v>
      </c>
      <c r="J34">
        <v>228</v>
      </c>
      <c r="P34">
        <v>750</v>
      </c>
      <c r="Q34">
        <v>765</v>
      </c>
      <c r="R34">
        <v>780</v>
      </c>
    </row>
    <row r="35" spans="1:18" ht="57.75" customHeight="1">
      <c r="A35" s="130" t="s">
        <v>7</v>
      </c>
      <c r="B35" s="130"/>
      <c r="C35" s="130"/>
      <c r="D35" s="130"/>
      <c r="E35" s="130"/>
      <c r="F35" s="130"/>
    </row>
    <row r="36" spans="1:18" ht="15" customHeight="1">
      <c r="A36" s="131" t="s">
        <v>149</v>
      </c>
      <c r="B36" s="132"/>
      <c r="C36" s="132"/>
      <c r="D36" s="132"/>
      <c r="E36" s="132"/>
      <c r="F36" s="132"/>
    </row>
    <row r="37" spans="1:18" ht="15" customHeight="1">
      <c r="A37" s="132" t="s">
        <v>11</v>
      </c>
      <c r="B37" s="132"/>
      <c r="C37" s="132"/>
      <c r="D37" s="132"/>
      <c r="E37" s="132"/>
      <c r="F37" s="132"/>
    </row>
  </sheetData>
  <mergeCells count="16">
    <mergeCell ref="A35:F35"/>
    <mergeCell ref="A36:F36"/>
    <mergeCell ref="A37:F37"/>
    <mergeCell ref="A2:F2"/>
    <mergeCell ref="A3:E3"/>
    <mergeCell ref="F3:F34"/>
    <mergeCell ref="A5:A7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</mergeCells>
  <pageMargins left="0.7" right="0.7" top="0.75" bottom="0.75" header="0.3" footer="0.3"/>
  <pageSetup paperSize="9" scale="7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9"/>
  <sheetViews>
    <sheetView topLeftCell="A16" zoomScaleNormal="100" workbookViewId="0">
      <selection activeCell="D20" sqref="D20"/>
    </sheetView>
  </sheetViews>
  <sheetFormatPr defaultRowHeight="12.75"/>
  <cols>
    <col min="1" max="1" width="12.5" customWidth="1"/>
    <col min="2" max="5" width="12.6640625" customWidth="1"/>
    <col min="6" max="6" width="76.1640625" customWidth="1"/>
    <col min="8" max="8" width="8.83203125" customWidth="1"/>
    <col min="9" max="9" width="0.5" customWidth="1"/>
    <col min="10" max="14" width="8.83203125" hidden="1" customWidth="1"/>
    <col min="15" max="18" width="0" hidden="1" customWidth="1"/>
  </cols>
  <sheetData>
    <row r="1" spans="1:18" ht="41.65" customHeight="1">
      <c r="A1" s="44"/>
      <c r="B1" s="44"/>
      <c r="C1" s="44"/>
      <c r="D1" s="44"/>
      <c r="E1" s="44"/>
      <c r="F1" s="111" t="s">
        <v>146</v>
      </c>
    </row>
    <row r="2" spans="1:18" ht="45.75" customHeight="1" thickBot="1">
      <c r="A2" s="153" t="s">
        <v>12</v>
      </c>
      <c r="B2" s="153"/>
      <c r="C2" s="153"/>
      <c r="D2" s="153"/>
      <c r="E2" s="153"/>
      <c r="F2" s="154"/>
      <c r="N2">
        <f>+data!B3</f>
        <v>3.4208000000000003</v>
      </c>
    </row>
    <row r="3" spans="1:18" ht="25.15" customHeight="1" thickBot="1">
      <c r="A3" s="155" t="s">
        <v>13</v>
      </c>
      <c r="B3" s="156"/>
      <c r="C3" s="156"/>
      <c r="D3" s="156"/>
      <c r="E3" s="157"/>
      <c r="F3" s="138"/>
    </row>
    <row r="4" spans="1:18" ht="75.400000000000006" customHeight="1">
      <c r="A4" s="56" t="s">
        <v>14</v>
      </c>
      <c r="B4" s="52" t="s">
        <v>15</v>
      </c>
      <c r="C4" s="53" t="s">
        <v>16</v>
      </c>
      <c r="D4" s="53" t="s">
        <v>17</v>
      </c>
      <c r="E4" s="54" t="s">
        <v>18</v>
      </c>
      <c r="F4" s="138"/>
    </row>
    <row r="5" spans="1:18" ht="13.5" customHeight="1">
      <c r="A5" s="158">
        <v>30</v>
      </c>
      <c r="B5" s="6">
        <v>1</v>
      </c>
      <c r="C5" s="93">
        <f>ROUNDUP(I5*$N$2,0)*$O$5+P5</f>
        <v>819.2</v>
      </c>
      <c r="D5" s="93">
        <f t="shared" ref="D5" si="0">ROUNDUP(J5*$N$2,0)*$O$5+Q5</f>
        <v>843.2</v>
      </c>
      <c r="E5" s="93" t="s">
        <v>148</v>
      </c>
      <c r="F5" s="138"/>
      <c r="I5">
        <v>149.41</v>
      </c>
      <c r="J5">
        <v>153.9</v>
      </c>
      <c r="K5">
        <v>0</v>
      </c>
      <c r="O5">
        <v>0.6</v>
      </c>
      <c r="P5">
        <v>512</v>
      </c>
      <c r="Q5">
        <v>527</v>
      </c>
      <c r="R5">
        <v>0</v>
      </c>
    </row>
    <row r="6" spans="1:18" ht="13.5" customHeight="1">
      <c r="A6" s="159"/>
      <c r="B6" s="7">
        <v>1.5</v>
      </c>
      <c r="C6" s="93">
        <f t="shared" ref="C6:C37" si="1">ROUNDUP(I6*$N$2,0)*$O$5+P6</f>
        <v>843.2</v>
      </c>
      <c r="D6" s="93" t="s">
        <v>148</v>
      </c>
      <c r="E6" s="93" t="s">
        <v>148</v>
      </c>
      <c r="F6" s="138"/>
      <c r="I6">
        <v>153.9</v>
      </c>
      <c r="J6">
        <v>0</v>
      </c>
      <c r="K6">
        <v>0</v>
      </c>
      <c r="P6">
        <v>527</v>
      </c>
      <c r="Q6">
        <v>0</v>
      </c>
      <c r="R6">
        <v>0</v>
      </c>
    </row>
    <row r="7" spans="1:18" ht="13.5" customHeight="1">
      <c r="A7" s="158">
        <v>40</v>
      </c>
      <c r="B7" s="7">
        <v>1.5</v>
      </c>
      <c r="C7" s="93">
        <f t="shared" si="1"/>
        <v>819.2</v>
      </c>
      <c r="D7" s="93">
        <f t="shared" ref="D7:D37" si="2">ROUNDUP(J7*$N$2,0)*$O$5+Q7</f>
        <v>843.2</v>
      </c>
      <c r="E7" s="93" t="s">
        <v>148</v>
      </c>
      <c r="F7" s="138"/>
      <c r="I7">
        <v>149.416</v>
      </c>
      <c r="J7">
        <v>153.9</v>
      </c>
      <c r="K7">
        <v>0</v>
      </c>
      <c r="P7">
        <v>512</v>
      </c>
      <c r="Q7">
        <v>527</v>
      </c>
      <c r="R7">
        <v>0</v>
      </c>
    </row>
    <row r="8" spans="1:18" ht="13.5" customHeight="1">
      <c r="A8" s="159"/>
      <c r="B8" s="7">
        <v>2.5</v>
      </c>
      <c r="C8" s="93">
        <f t="shared" si="1"/>
        <v>843.2</v>
      </c>
      <c r="D8" s="93" t="s">
        <v>148</v>
      </c>
      <c r="E8" s="93" t="s">
        <v>148</v>
      </c>
      <c r="F8" s="138"/>
      <c r="I8">
        <v>153.9</v>
      </c>
      <c r="J8">
        <v>0</v>
      </c>
      <c r="K8">
        <v>0</v>
      </c>
      <c r="P8">
        <v>527</v>
      </c>
      <c r="Q8">
        <v>0</v>
      </c>
      <c r="R8">
        <v>0</v>
      </c>
    </row>
    <row r="9" spans="1:18" ht="13.5" customHeight="1">
      <c r="A9" s="160">
        <v>50</v>
      </c>
      <c r="B9" s="7">
        <v>1.5</v>
      </c>
      <c r="C9" s="93">
        <f t="shared" si="1"/>
        <v>795.2</v>
      </c>
      <c r="D9" s="93">
        <f t="shared" si="2"/>
        <v>819.2</v>
      </c>
      <c r="E9" s="93" t="s">
        <v>148</v>
      </c>
      <c r="F9" s="138"/>
      <c r="I9">
        <v>145.19800000000001</v>
      </c>
      <c r="J9">
        <v>149.416</v>
      </c>
      <c r="K9">
        <v>0</v>
      </c>
      <c r="P9">
        <v>497</v>
      </c>
      <c r="Q9">
        <v>512</v>
      </c>
      <c r="R9">
        <v>0</v>
      </c>
    </row>
    <row r="10" spans="1:18" ht="13.5" customHeight="1">
      <c r="A10" s="161"/>
      <c r="B10" s="7">
        <v>2.5</v>
      </c>
      <c r="C10" s="93">
        <f t="shared" si="1"/>
        <v>819.2</v>
      </c>
      <c r="D10" s="93" t="s">
        <v>148</v>
      </c>
      <c r="E10" s="93" t="s">
        <v>148</v>
      </c>
      <c r="F10" s="138"/>
      <c r="I10">
        <v>149.416</v>
      </c>
      <c r="J10">
        <v>0</v>
      </c>
      <c r="K10">
        <v>0</v>
      </c>
      <c r="P10">
        <v>512</v>
      </c>
      <c r="Q10">
        <v>0</v>
      </c>
      <c r="R10">
        <v>0</v>
      </c>
    </row>
    <row r="11" spans="1:18" ht="13.5" customHeight="1">
      <c r="A11" s="162"/>
      <c r="B11" s="6">
        <v>5</v>
      </c>
      <c r="C11" s="93">
        <f t="shared" si="1"/>
        <v>843.2</v>
      </c>
      <c r="D11" s="93" t="s">
        <v>148</v>
      </c>
      <c r="E11" s="93" t="s">
        <v>148</v>
      </c>
      <c r="F11" s="138"/>
      <c r="I11">
        <v>153.9</v>
      </c>
      <c r="J11">
        <v>0</v>
      </c>
      <c r="K11">
        <v>0</v>
      </c>
      <c r="P11">
        <v>527</v>
      </c>
      <c r="Q11">
        <v>0</v>
      </c>
      <c r="R11">
        <v>0</v>
      </c>
    </row>
    <row r="12" spans="1:18" ht="13.5" customHeight="1">
      <c r="A12" s="160">
        <v>60</v>
      </c>
      <c r="B12" s="7">
        <v>1.5</v>
      </c>
      <c r="C12" s="93">
        <f t="shared" si="1"/>
        <v>772.8</v>
      </c>
      <c r="D12" s="93">
        <f t="shared" si="2"/>
        <v>795.2</v>
      </c>
      <c r="E12" s="93" t="s">
        <v>148</v>
      </c>
      <c r="F12" s="138"/>
      <c r="I12">
        <v>140.96099999999998</v>
      </c>
      <c r="J12">
        <v>145.06499999999997</v>
      </c>
      <c r="K12">
        <v>0</v>
      </c>
      <c r="P12">
        <v>483</v>
      </c>
      <c r="Q12">
        <v>497</v>
      </c>
      <c r="R12">
        <v>0</v>
      </c>
    </row>
    <row r="13" spans="1:18" ht="13.5" customHeight="1">
      <c r="A13" s="161"/>
      <c r="B13" s="7">
        <v>2.5</v>
      </c>
      <c r="C13" s="93">
        <f t="shared" si="1"/>
        <v>795.2</v>
      </c>
      <c r="D13" s="93" t="s">
        <v>148</v>
      </c>
      <c r="E13" s="93" t="s">
        <v>148</v>
      </c>
      <c r="F13" s="138"/>
      <c r="I13">
        <v>145.06499999999997</v>
      </c>
      <c r="J13">
        <v>0</v>
      </c>
      <c r="K13">
        <v>0</v>
      </c>
      <c r="P13">
        <v>497</v>
      </c>
      <c r="Q13">
        <v>0</v>
      </c>
      <c r="R13">
        <v>0</v>
      </c>
    </row>
    <row r="14" spans="1:18" ht="13.5" customHeight="1">
      <c r="A14" s="162"/>
      <c r="B14" s="6">
        <v>5</v>
      </c>
      <c r="C14" s="93">
        <f t="shared" si="1"/>
        <v>819.2</v>
      </c>
      <c r="D14" s="93" t="s">
        <v>148</v>
      </c>
      <c r="E14" s="93" t="s">
        <v>148</v>
      </c>
      <c r="F14" s="138"/>
      <c r="I14">
        <v>149.416</v>
      </c>
      <c r="J14">
        <v>0</v>
      </c>
      <c r="K14">
        <v>0</v>
      </c>
      <c r="P14">
        <v>512</v>
      </c>
      <c r="Q14">
        <v>0</v>
      </c>
      <c r="R14">
        <v>0</v>
      </c>
    </row>
    <row r="15" spans="1:18" ht="13.5" customHeight="1">
      <c r="A15" s="160">
        <v>75</v>
      </c>
      <c r="B15" s="7">
        <v>1.5</v>
      </c>
      <c r="C15" s="93">
        <f t="shared" si="1"/>
        <v>772.8</v>
      </c>
      <c r="D15" s="93">
        <f t="shared" si="2"/>
        <v>795.2</v>
      </c>
      <c r="E15" s="93" t="s">
        <v>148</v>
      </c>
      <c r="F15" s="138"/>
      <c r="I15">
        <v>140.96099999999998</v>
      </c>
      <c r="J15">
        <v>145.06499999999997</v>
      </c>
      <c r="K15">
        <v>0</v>
      </c>
      <c r="P15">
        <v>483</v>
      </c>
      <c r="Q15">
        <v>497</v>
      </c>
      <c r="R15">
        <v>0</v>
      </c>
    </row>
    <row r="16" spans="1:18" ht="13.5" customHeight="1">
      <c r="A16" s="161"/>
      <c r="B16" s="7">
        <v>2.5</v>
      </c>
      <c r="C16" s="93">
        <f t="shared" si="1"/>
        <v>795.2</v>
      </c>
      <c r="D16" s="93">
        <f t="shared" si="2"/>
        <v>819.2</v>
      </c>
      <c r="E16" s="93" t="s">
        <v>148</v>
      </c>
      <c r="F16" s="138"/>
      <c r="I16">
        <v>145.06499999999997</v>
      </c>
      <c r="J16">
        <v>149.416</v>
      </c>
      <c r="K16">
        <v>0</v>
      </c>
      <c r="P16">
        <v>497</v>
      </c>
      <c r="Q16">
        <v>512</v>
      </c>
      <c r="R16">
        <v>0</v>
      </c>
    </row>
    <row r="17" spans="1:18" ht="13.5" customHeight="1">
      <c r="A17" s="162"/>
      <c r="B17" s="6">
        <v>5</v>
      </c>
      <c r="C17" s="93">
        <f t="shared" si="1"/>
        <v>819.2</v>
      </c>
      <c r="D17" s="93" t="s">
        <v>148</v>
      </c>
      <c r="E17" s="93" t="s">
        <v>148</v>
      </c>
      <c r="F17" s="138"/>
      <c r="I17">
        <v>149.416</v>
      </c>
      <c r="J17">
        <v>0</v>
      </c>
      <c r="K17">
        <v>0</v>
      </c>
      <c r="P17">
        <v>512</v>
      </c>
      <c r="Q17">
        <v>0</v>
      </c>
      <c r="R17">
        <v>0</v>
      </c>
    </row>
    <row r="18" spans="1:18" ht="13.5" customHeight="1">
      <c r="A18" s="158">
        <v>80</v>
      </c>
      <c r="B18" s="7">
        <v>2.5</v>
      </c>
      <c r="C18" s="93">
        <f t="shared" si="1"/>
        <v>795.2</v>
      </c>
      <c r="D18" s="93">
        <f t="shared" si="2"/>
        <v>819.2</v>
      </c>
      <c r="E18" s="93" t="s">
        <v>148</v>
      </c>
      <c r="F18" s="138"/>
      <c r="I18">
        <v>145.06499999999997</v>
      </c>
      <c r="J18">
        <v>149.416</v>
      </c>
      <c r="K18">
        <v>0</v>
      </c>
      <c r="P18">
        <v>497</v>
      </c>
      <c r="Q18">
        <v>512</v>
      </c>
      <c r="R18">
        <v>0</v>
      </c>
    </row>
    <row r="19" spans="1:18" ht="13.5" customHeight="1">
      <c r="A19" s="159"/>
      <c r="B19" s="6">
        <v>5</v>
      </c>
      <c r="C19" s="93">
        <f t="shared" si="1"/>
        <v>819.2</v>
      </c>
      <c r="D19" s="93" t="s">
        <v>148</v>
      </c>
      <c r="E19" s="93" t="s">
        <v>148</v>
      </c>
      <c r="F19" s="138"/>
      <c r="I19">
        <v>149.416</v>
      </c>
      <c r="J19">
        <v>0</v>
      </c>
      <c r="K19">
        <v>0</v>
      </c>
      <c r="P19">
        <v>512</v>
      </c>
      <c r="Q19">
        <v>0</v>
      </c>
      <c r="R19">
        <v>0</v>
      </c>
    </row>
    <row r="20" spans="1:18" ht="13.5" customHeight="1">
      <c r="A20" s="160">
        <v>100</v>
      </c>
      <c r="B20" s="7">
        <v>1.5</v>
      </c>
      <c r="C20" s="119">
        <v>772.8</v>
      </c>
      <c r="D20" s="119">
        <v>795.2</v>
      </c>
      <c r="E20" s="119">
        <f t="shared" ref="E20:E36" si="3">ROUNDUP(K20*$N$2,0)*$O$5+R20</f>
        <v>819.2</v>
      </c>
      <c r="F20" s="138"/>
      <c r="I20">
        <v>136.857</v>
      </c>
      <c r="J20">
        <v>140.96099999999998</v>
      </c>
      <c r="K20">
        <v>149.416</v>
      </c>
      <c r="P20">
        <v>469</v>
      </c>
      <c r="Q20">
        <v>483</v>
      </c>
      <c r="R20">
        <v>512</v>
      </c>
    </row>
    <row r="21" spans="1:18" ht="13.5" customHeight="1">
      <c r="A21" s="161"/>
      <c r="B21" s="7">
        <v>2.5</v>
      </c>
      <c r="C21" s="119">
        <v>795.2</v>
      </c>
      <c r="D21" s="119">
        <v>819.2</v>
      </c>
      <c r="E21" s="93">
        <f t="shared" si="3"/>
        <v>843.2</v>
      </c>
      <c r="F21" s="138"/>
      <c r="I21">
        <v>140.84699999999998</v>
      </c>
      <c r="J21">
        <v>145.06499999999997</v>
      </c>
      <c r="K21">
        <v>153.9</v>
      </c>
      <c r="P21">
        <v>482</v>
      </c>
      <c r="Q21">
        <v>497</v>
      </c>
      <c r="R21">
        <v>527</v>
      </c>
    </row>
    <row r="22" spans="1:18" ht="13.5" customHeight="1">
      <c r="A22" s="162"/>
      <c r="B22" s="6">
        <v>5</v>
      </c>
      <c r="C22" s="119">
        <v>819.2</v>
      </c>
      <c r="D22" s="119">
        <v>843.2</v>
      </c>
      <c r="E22" s="93" t="s">
        <v>148</v>
      </c>
      <c r="F22" s="138"/>
      <c r="I22">
        <v>145.06499999999997</v>
      </c>
      <c r="J22">
        <v>149.416</v>
      </c>
      <c r="K22">
        <v>0</v>
      </c>
      <c r="P22">
        <v>497</v>
      </c>
      <c r="Q22">
        <v>512</v>
      </c>
      <c r="R22">
        <v>0</v>
      </c>
    </row>
    <row r="23" spans="1:18" ht="13.5" customHeight="1">
      <c r="A23" s="160">
        <v>125</v>
      </c>
      <c r="B23" s="7">
        <v>1.5</v>
      </c>
      <c r="C23" s="93">
        <f t="shared" si="1"/>
        <v>772.8</v>
      </c>
      <c r="D23" s="93">
        <f t="shared" si="2"/>
        <v>795.2</v>
      </c>
      <c r="E23" s="93">
        <f t="shared" si="3"/>
        <v>819.2</v>
      </c>
      <c r="F23" s="138"/>
      <c r="I23">
        <v>140.96099999999998</v>
      </c>
      <c r="J23">
        <v>145.19800000000001</v>
      </c>
      <c r="K23">
        <v>149.416</v>
      </c>
      <c r="P23">
        <v>483</v>
      </c>
      <c r="Q23">
        <v>497</v>
      </c>
      <c r="R23">
        <v>512</v>
      </c>
    </row>
    <row r="24" spans="1:18" ht="13.5" customHeight="1">
      <c r="A24" s="161"/>
      <c r="B24" s="7">
        <v>2.5</v>
      </c>
      <c r="C24" s="93">
        <f t="shared" si="1"/>
        <v>795.2</v>
      </c>
      <c r="D24" s="93">
        <f t="shared" si="2"/>
        <v>819.2</v>
      </c>
      <c r="E24" s="93">
        <f t="shared" si="3"/>
        <v>843.2</v>
      </c>
      <c r="F24" s="138"/>
      <c r="I24">
        <v>145.06499999999997</v>
      </c>
      <c r="J24">
        <v>149.416</v>
      </c>
      <c r="K24">
        <v>153.9</v>
      </c>
      <c r="P24">
        <v>497</v>
      </c>
      <c r="Q24">
        <v>512</v>
      </c>
      <c r="R24">
        <v>527</v>
      </c>
    </row>
    <row r="25" spans="1:18" ht="13.5" customHeight="1">
      <c r="A25" s="162"/>
      <c r="B25" s="6">
        <v>5</v>
      </c>
      <c r="C25" s="93">
        <f t="shared" si="1"/>
        <v>819.2</v>
      </c>
      <c r="D25" s="93">
        <f t="shared" si="2"/>
        <v>843.2</v>
      </c>
      <c r="E25" s="119" t="s">
        <v>148</v>
      </c>
      <c r="F25" s="138"/>
      <c r="I25">
        <v>149.416</v>
      </c>
      <c r="J25">
        <v>153.9</v>
      </c>
      <c r="K25">
        <v>0</v>
      </c>
      <c r="P25">
        <v>512</v>
      </c>
      <c r="Q25">
        <v>527</v>
      </c>
      <c r="R25">
        <v>0</v>
      </c>
    </row>
    <row r="26" spans="1:18" ht="13.5" customHeight="1">
      <c r="A26" s="160">
        <v>150</v>
      </c>
      <c r="B26" s="7">
        <v>1.5</v>
      </c>
      <c r="C26" s="119">
        <v>772.8</v>
      </c>
      <c r="D26" s="119">
        <v>795.2</v>
      </c>
      <c r="E26" s="119">
        <v>819.2</v>
      </c>
      <c r="F26" s="138"/>
      <c r="I26">
        <v>132.86700000000002</v>
      </c>
      <c r="J26">
        <v>140.96099999999998</v>
      </c>
      <c r="K26">
        <v>145.19800000000001</v>
      </c>
      <c r="P26">
        <v>455</v>
      </c>
      <c r="Q26">
        <v>483</v>
      </c>
      <c r="R26">
        <v>497</v>
      </c>
    </row>
    <row r="27" spans="1:18" ht="13.5" customHeight="1">
      <c r="A27" s="161"/>
      <c r="B27" s="7">
        <v>2.5</v>
      </c>
      <c r="C27" s="119">
        <v>795.2</v>
      </c>
      <c r="D27" s="119">
        <v>819.2</v>
      </c>
      <c r="E27" s="119">
        <v>843.2</v>
      </c>
      <c r="F27" s="138"/>
      <c r="I27">
        <v>136.74299999999999</v>
      </c>
      <c r="J27">
        <v>145.06499999999997</v>
      </c>
      <c r="K27">
        <v>149.416</v>
      </c>
      <c r="P27">
        <v>468</v>
      </c>
      <c r="Q27">
        <v>497</v>
      </c>
      <c r="R27">
        <v>512</v>
      </c>
    </row>
    <row r="28" spans="1:18" ht="13.5" customHeight="1">
      <c r="A28" s="162"/>
      <c r="B28" s="6">
        <v>5</v>
      </c>
      <c r="C28" s="119">
        <v>819.2</v>
      </c>
      <c r="D28" s="119">
        <v>843.2</v>
      </c>
      <c r="E28" s="119">
        <v>863.2</v>
      </c>
      <c r="F28" s="138"/>
      <c r="I28">
        <v>140.84699999999998</v>
      </c>
      <c r="J28">
        <v>149.416</v>
      </c>
      <c r="K28">
        <v>153.9</v>
      </c>
      <c r="P28">
        <v>482</v>
      </c>
      <c r="Q28">
        <v>512</v>
      </c>
      <c r="R28">
        <v>527</v>
      </c>
    </row>
    <row r="29" spans="1:18" ht="13.5" customHeight="1">
      <c r="A29" s="160">
        <v>200</v>
      </c>
      <c r="B29" s="7">
        <v>2.5</v>
      </c>
      <c r="C29" s="93">
        <f t="shared" si="1"/>
        <v>772.8</v>
      </c>
      <c r="D29" s="93">
        <f t="shared" si="2"/>
        <v>795.2</v>
      </c>
      <c r="E29" s="119">
        <f t="shared" si="3"/>
        <v>819.2</v>
      </c>
      <c r="F29" s="138"/>
      <c r="I29">
        <v>140.96099999999998</v>
      </c>
      <c r="J29">
        <v>145.19800000000001</v>
      </c>
      <c r="K29">
        <v>149.416</v>
      </c>
      <c r="P29">
        <v>483</v>
      </c>
      <c r="Q29">
        <v>497</v>
      </c>
      <c r="R29">
        <v>512</v>
      </c>
    </row>
    <row r="30" spans="1:18" ht="13.5" customHeight="1">
      <c r="A30" s="161"/>
      <c r="B30" s="6">
        <v>5</v>
      </c>
      <c r="C30" s="93">
        <f t="shared" si="1"/>
        <v>795.2</v>
      </c>
      <c r="D30" s="93">
        <f t="shared" si="2"/>
        <v>819.2</v>
      </c>
      <c r="E30" s="93">
        <f t="shared" si="3"/>
        <v>843.2</v>
      </c>
      <c r="F30" s="138"/>
      <c r="I30">
        <v>145.06499999999997</v>
      </c>
      <c r="J30">
        <v>149.416</v>
      </c>
      <c r="K30">
        <v>153.9</v>
      </c>
      <c r="P30">
        <v>497</v>
      </c>
      <c r="Q30">
        <v>512</v>
      </c>
      <c r="R30">
        <v>527</v>
      </c>
    </row>
    <row r="31" spans="1:18" ht="13.5" customHeight="1">
      <c r="A31" s="162"/>
      <c r="B31" s="6">
        <v>10</v>
      </c>
      <c r="C31" s="93">
        <f t="shared" si="1"/>
        <v>819.2</v>
      </c>
      <c r="D31" s="93">
        <f t="shared" si="2"/>
        <v>843.2</v>
      </c>
      <c r="E31" s="93" t="s">
        <v>148</v>
      </c>
      <c r="F31" s="138"/>
      <c r="I31">
        <v>149.416</v>
      </c>
      <c r="J31">
        <v>153.9</v>
      </c>
      <c r="K31">
        <v>0</v>
      </c>
      <c r="P31">
        <v>512</v>
      </c>
      <c r="Q31">
        <v>527</v>
      </c>
      <c r="R31">
        <v>0</v>
      </c>
    </row>
    <row r="32" spans="1:18" ht="13.5" customHeight="1">
      <c r="A32" s="160">
        <v>250</v>
      </c>
      <c r="B32" s="6">
        <v>5</v>
      </c>
      <c r="C32" s="93">
        <f t="shared" si="1"/>
        <v>772.8</v>
      </c>
      <c r="D32" s="93">
        <f t="shared" si="2"/>
        <v>795.2</v>
      </c>
      <c r="E32" s="93">
        <f t="shared" si="3"/>
        <v>819.2</v>
      </c>
      <c r="F32" s="138"/>
      <c r="I32">
        <v>140.96099999999998</v>
      </c>
      <c r="J32">
        <v>145.19800000000001</v>
      </c>
      <c r="K32">
        <v>149.416</v>
      </c>
      <c r="P32">
        <v>483</v>
      </c>
      <c r="Q32">
        <v>497</v>
      </c>
      <c r="R32">
        <v>512</v>
      </c>
    </row>
    <row r="33" spans="1:18" ht="13.5" customHeight="1">
      <c r="A33" s="161"/>
      <c r="B33" s="6">
        <v>10</v>
      </c>
      <c r="C33" s="93">
        <f t="shared" si="1"/>
        <v>795.2</v>
      </c>
      <c r="D33" s="93">
        <f t="shared" si="2"/>
        <v>819.2</v>
      </c>
      <c r="E33" s="93">
        <f t="shared" si="3"/>
        <v>843.2</v>
      </c>
      <c r="F33" s="138"/>
      <c r="I33">
        <v>145.06499999999997</v>
      </c>
      <c r="J33">
        <v>149.416</v>
      </c>
      <c r="K33">
        <v>153.9</v>
      </c>
      <c r="P33">
        <v>497</v>
      </c>
      <c r="Q33">
        <v>512</v>
      </c>
      <c r="R33">
        <v>527</v>
      </c>
    </row>
    <row r="34" spans="1:18" ht="13.5" customHeight="1">
      <c r="A34" s="162"/>
      <c r="B34" s="6">
        <v>15</v>
      </c>
      <c r="C34" s="93">
        <f t="shared" si="1"/>
        <v>819.2</v>
      </c>
      <c r="D34" s="93">
        <f t="shared" si="2"/>
        <v>843.2</v>
      </c>
      <c r="E34" s="93" t="s">
        <v>148</v>
      </c>
      <c r="F34" s="138"/>
      <c r="I34">
        <v>149.416</v>
      </c>
      <c r="J34">
        <v>153.9</v>
      </c>
      <c r="K34">
        <v>0</v>
      </c>
      <c r="P34">
        <v>512</v>
      </c>
      <c r="Q34">
        <v>527</v>
      </c>
      <c r="R34">
        <v>0</v>
      </c>
    </row>
    <row r="35" spans="1:18" ht="13.5" customHeight="1">
      <c r="A35" s="160">
        <v>300</v>
      </c>
      <c r="B35" s="6">
        <v>5</v>
      </c>
      <c r="C35" s="93">
        <f t="shared" si="1"/>
        <v>772.8</v>
      </c>
      <c r="D35" s="93">
        <f t="shared" si="2"/>
        <v>795.2</v>
      </c>
      <c r="E35" s="93">
        <f t="shared" si="3"/>
        <v>819.2</v>
      </c>
      <c r="F35" s="138"/>
      <c r="I35">
        <v>140.96099999999998</v>
      </c>
      <c r="J35">
        <v>145.19800000000001</v>
      </c>
      <c r="K35">
        <v>149.416</v>
      </c>
      <c r="P35">
        <v>483</v>
      </c>
      <c r="Q35">
        <v>497</v>
      </c>
      <c r="R35">
        <v>512</v>
      </c>
    </row>
    <row r="36" spans="1:18" ht="13.5" customHeight="1">
      <c r="A36" s="161"/>
      <c r="B36" s="6">
        <v>10</v>
      </c>
      <c r="C36" s="93">
        <f t="shared" si="1"/>
        <v>795.2</v>
      </c>
      <c r="D36" s="93">
        <f t="shared" si="2"/>
        <v>819.2</v>
      </c>
      <c r="E36" s="93">
        <f t="shared" si="3"/>
        <v>843.2</v>
      </c>
      <c r="F36" s="138"/>
      <c r="I36">
        <v>145.06499999999997</v>
      </c>
      <c r="J36">
        <v>149.416</v>
      </c>
      <c r="K36">
        <v>153.9</v>
      </c>
      <c r="P36">
        <v>497</v>
      </c>
      <c r="Q36">
        <v>512</v>
      </c>
      <c r="R36">
        <v>527</v>
      </c>
    </row>
    <row r="37" spans="1:18" ht="13.5" customHeight="1" thickBot="1">
      <c r="A37" s="163"/>
      <c r="B37" s="55">
        <v>15</v>
      </c>
      <c r="C37" s="93">
        <f t="shared" si="1"/>
        <v>819.2</v>
      </c>
      <c r="D37" s="93">
        <f t="shared" si="2"/>
        <v>843.2</v>
      </c>
      <c r="E37" s="93" t="s">
        <v>148</v>
      </c>
      <c r="F37" s="138"/>
      <c r="I37">
        <v>149.416</v>
      </c>
      <c r="J37">
        <v>153.9</v>
      </c>
      <c r="K37">
        <v>0</v>
      </c>
      <c r="P37">
        <v>512</v>
      </c>
      <c r="Q37">
        <v>527</v>
      </c>
      <c r="R37">
        <v>0</v>
      </c>
    </row>
    <row r="38" spans="1:18" ht="29.25" customHeight="1">
      <c r="A38" s="151" t="s">
        <v>19</v>
      </c>
      <c r="B38" s="151"/>
      <c r="C38" s="151"/>
      <c r="D38" s="151"/>
      <c r="E38" s="151"/>
      <c r="F38" s="151"/>
    </row>
    <row r="39" spans="1:18" ht="14.25" customHeight="1">
      <c r="A39" s="152" t="s">
        <v>20</v>
      </c>
      <c r="B39" s="152"/>
      <c r="C39" s="152"/>
      <c r="D39" s="152"/>
      <c r="E39" s="152"/>
      <c r="F39" s="152"/>
    </row>
  </sheetData>
  <mergeCells count="17">
    <mergeCell ref="A35:A37"/>
    <mergeCell ref="A38:F38"/>
    <mergeCell ref="A39:F39"/>
    <mergeCell ref="A2:F2"/>
    <mergeCell ref="A3:E3"/>
    <mergeCell ref="F3:F37"/>
    <mergeCell ref="A5:A6"/>
    <mergeCell ref="A7:A8"/>
    <mergeCell ref="A9:A11"/>
    <mergeCell ref="A12:A14"/>
    <mergeCell ref="A15:A17"/>
    <mergeCell ref="A18:A19"/>
    <mergeCell ref="A20:A22"/>
    <mergeCell ref="A23:A25"/>
    <mergeCell ref="A26:A28"/>
    <mergeCell ref="A29:A31"/>
    <mergeCell ref="A32:A34"/>
  </mergeCells>
  <pageMargins left="0.7" right="0.7" top="0.75" bottom="0.75" header="0.3" footer="0.3"/>
  <pageSetup paperSize="9" scale="7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9"/>
  <sheetViews>
    <sheetView topLeftCell="A25" zoomScaleNormal="100" workbookViewId="0">
      <selection activeCell="A49" sqref="A49:F49"/>
    </sheetView>
  </sheetViews>
  <sheetFormatPr defaultRowHeight="12.75"/>
  <cols>
    <col min="1" max="5" width="11.83203125" customWidth="1"/>
    <col min="6" max="6" width="64.6640625" customWidth="1"/>
    <col min="10" max="10" width="0.33203125" customWidth="1"/>
    <col min="11" max="14" width="8.83203125" hidden="1" customWidth="1"/>
    <col min="15" max="18" width="0" hidden="1" customWidth="1"/>
  </cols>
  <sheetData>
    <row r="1" spans="1:18" ht="36.75" customHeight="1">
      <c r="B1" s="44"/>
      <c r="C1" s="44"/>
      <c r="D1" s="44"/>
      <c r="E1" s="44"/>
      <c r="F1" s="110" t="s">
        <v>146</v>
      </c>
    </row>
    <row r="2" spans="1:18" ht="46.5" customHeight="1">
      <c r="A2" s="170" t="s">
        <v>21</v>
      </c>
      <c r="B2" s="170"/>
      <c r="C2" s="170"/>
      <c r="D2" s="170"/>
      <c r="E2" s="170"/>
      <c r="F2" s="171"/>
      <c r="N2">
        <f>+data!B3</f>
        <v>3.4208000000000003</v>
      </c>
    </row>
    <row r="3" spans="1:18" ht="22.15" customHeight="1">
      <c r="A3" s="172" t="s">
        <v>22</v>
      </c>
      <c r="B3" s="173"/>
      <c r="C3" s="173"/>
      <c r="D3" s="173"/>
      <c r="E3" s="174"/>
      <c r="F3" s="139"/>
    </row>
    <row r="4" spans="1:18" ht="31.9" customHeight="1">
      <c r="A4" s="1" t="s">
        <v>23</v>
      </c>
      <c r="B4" s="8" t="s">
        <v>24</v>
      </c>
      <c r="C4" s="9" t="s">
        <v>25</v>
      </c>
      <c r="D4" s="9" t="s">
        <v>26</v>
      </c>
      <c r="E4" s="9" t="s">
        <v>27</v>
      </c>
      <c r="F4" s="139"/>
    </row>
    <row r="5" spans="1:18" ht="12.75" customHeight="1">
      <c r="A5" s="164">
        <v>20</v>
      </c>
      <c r="B5" s="10">
        <v>1.25</v>
      </c>
      <c r="C5" s="94">
        <f>ROUNDUP(J5*$N$2,0)*$O$5+P5</f>
        <v>832</v>
      </c>
      <c r="D5" s="94">
        <f t="shared" ref="D5" si="0">ROUNDUP(K5*$N$2,0)*$O$5+Q5</f>
        <v>883.2</v>
      </c>
      <c r="E5" s="94" t="s">
        <v>148</v>
      </c>
      <c r="F5" s="139"/>
      <c r="J5">
        <v>151.91999999999999</v>
      </c>
      <c r="K5">
        <v>161.17699999999999</v>
      </c>
      <c r="L5">
        <v>0</v>
      </c>
      <c r="O5">
        <v>0.6</v>
      </c>
      <c r="P5">
        <v>520</v>
      </c>
      <c r="Q5">
        <v>552</v>
      </c>
      <c r="R5">
        <v>0</v>
      </c>
    </row>
    <row r="6" spans="1:18" ht="12.4" customHeight="1">
      <c r="A6" s="165"/>
      <c r="B6" s="12">
        <v>2.5</v>
      </c>
      <c r="C6" s="94">
        <f t="shared" ref="C6:C46" si="1">ROUNDUP(J6*$N$2,0)*$O$5+P6</f>
        <v>857.59999999999991</v>
      </c>
      <c r="D6" s="94" t="s">
        <v>148</v>
      </c>
      <c r="E6" s="94" t="s">
        <v>148</v>
      </c>
      <c r="F6" s="139"/>
      <c r="J6">
        <v>156.48399999999998</v>
      </c>
      <c r="K6">
        <v>0</v>
      </c>
      <c r="L6">
        <v>0</v>
      </c>
      <c r="P6">
        <v>536</v>
      </c>
      <c r="Q6">
        <v>0</v>
      </c>
      <c r="R6">
        <v>0</v>
      </c>
    </row>
    <row r="7" spans="1:18" ht="12.4" customHeight="1">
      <c r="A7" s="166"/>
      <c r="B7" s="13">
        <v>5</v>
      </c>
      <c r="C7" s="94">
        <f t="shared" si="1"/>
        <v>883.2</v>
      </c>
      <c r="D7" s="94" t="s">
        <v>148</v>
      </c>
      <c r="E7" s="94" t="s">
        <v>148</v>
      </c>
      <c r="F7" s="139"/>
      <c r="J7">
        <v>161.17699999999999</v>
      </c>
      <c r="K7">
        <v>0</v>
      </c>
      <c r="L7">
        <v>0</v>
      </c>
      <c r="P7">
        <v>552</v>
      </c>
      <c r="Q7">
        <v>0</v>
      </c>
      <c r="R7">
        <v>0</v>
      </c>
    </row>
    <row r="8" spans="1:18" ht="12.75" customHeight="1">
      <c r="A8" s="164">
        <v>30</v>
      </c>
      <c r="B8" s="12">
        <v>1.5</v>
      </c>
      <c r="C8" s="94">
        <f t="shared" si="1"/>
        <v>857.59999999999991</v>
      </c>
      <c r="D8" s="94">
        <f t="shared" ref="D8:D46" si="2">ROUNDUP(K8*$N$2,0)*$O$5+Q8</f>
        <v>883.2</v>
      </c>
      <c r="E8" s="94" t="s">
        <v>148</v>
      </c>
      <c r="F8" s="139"/>
      <c r="J8">
        <v>156.48399999999998</v>
      </c>
      <c r="K8">
        <v>161.17699999999999</v>
      </c>
      <c r="L8">
        <v>0</v>
      </c>
      <c r="P8">
        <v>536</v>
      </c>
      <c r="Q8">
        <v>552</v>
      </c>
      <c r="R8">
        <v>0</v>
      </c>
    </row>
    <row r="9" spans="1:18" ht="12.4" customHeight="1">
      <c r="A9" s="165"/>
      <c r="B9" s="12">
        <v>2.5</v>
      </c>
      <c r="C9" s="94">
        <f t="shared" si="1"/>
        <v>875.2</v>
      </c>
      <c r="D9" s="94" t="s">
        <v>148</v>
      </c>
      <c r="E9" s="94" t="s">
        <v>148</v>
      </c>
      <c r="F9" s="139"/>
      <c r="J9">
        <v>159.809</v>
      </c>
      <c r="K9">
        <v>0</v>
      </c>
      <c r="L9">
        <v>0</v>
      </c>
      <c r="P9">
        <v>547</v>
      </c>
      <c r="Q9">
        <v>0</v>
      </c>
      <c r="R9">
        <v>0</v>
      </c>
    </row>
    <row r="10" spans="1:18" ht="12.4" customHeight="1">
      <c r="A10" s="166"/>
      <c r="B10" s="13">
        <v>5</v>
      </c>
      <c r="C10" s="94">
        <f t="shared" si="1"/>
        <v>883.2</v>
      </c>
      <c r="D10" s="94" t="s">
        <v>148</v>
      </c>
      <c r="E10" s="94" t="s">
        <v>148</v>
      </c>
      <c r="F10" s="139"/>
      <c r="J10">
        <v>161.32899999999998</v>
      </c>
      <c r="K10">
        <v>0</v>
      </c>
      <c r="L10">
        <v>0</v>
      </c>
      <c r="P10">
        <v>552</v>
      </c>
      <c r="Q10">
        <v>0</v>
      </c>
      <c r="R10">
        <v>0</v>
      </c>
    </row>
    <row r="11" spans="1:18" ht="12.75" customHeight="1">
      <c r="A11" s="164">
        <v>40</v>
      </c>
      <c r="B11" s="12">
        <v>1.5</v>
      </c>
      <c r="C11" s="94">
        <f t="shared" si="1"/>
        <v>833.59999999999991</v>
      </c>
      <c r="D11" s="94">
        <f t="shared" si="2"/>
        <v>883.2</v>
      </c>
      <c r="E11" s="94" t="s">
        <v>148</v>
      </c>
      <c r="F11" s="139"/>
      <c r="J11">
        <v>152.05699999999999</v>
      </c>
      <c r="K11">
        <v>161.17699999999999</v>
      </c>
      <c r="L11">
        <v>0</v>
      </c>
      <c r="P11">
        <v>521</v>
      </c>
      <c r="Q11">
        <v>552</v>
      </c>
      <c r="R11">
        <v>0</v>
      </c>
    </row>
    <row r="12" spans="1:18" ht="12.4" customHeight="1">
      <c r="A12" s="165"/>
      <c r="B12" s="12">
        <v>2.5</v>
      </c>
      <c r="C12" s="94">
        <f t="shared" si="1"/>
        <v>857.59999999999991</v>
      </c>
      <c r="D12" s="94" t="s">
        <v>148</v>
      </c>
      <c r="E12" s="94" t="s">
        <v>148</v>
      </c>
      <c r="F12" s="139"/>
      <c r="J12">
        <v>156.61700000000002</v>
      </c>
      <c r="K12">
        <v>0</v>
      </c>
      <c r="L12">
        <v>0</v>
      </c>
      <c r="P12">
        <v>536</v>
      </c>
      <c r="Q12">
        <v>0</v>
      </c>
      <c r="R12">
        <v>0</v>
      </c>
    </row>
    <row r="13" spans="1:18" ht="12.4" customHeight="1">
      <c r="A13" s="166"/>
      <c r="B13" s="13">
        <v>5</v>
      </c>
      <c r="C13" s="94">
        <f t="shared" si="1"/>
        <v>883.2</v>
      </c>
      <c r="D13" s="94" t="s">
        <v>148</v>
      </c>
      <c r="E13" s="94" t="s">
        <v>148</v>
      </c>
      <c r="F13" s="139"/>
      <c r="J13">
        <v>161.32899999999998</v>
      </c>
      <c r="K13">
        <v>0</v>
      </c>
      <c r="L13">
        <v>0</v>
      </c>
      <c r="P13">
        <v>552</v>
      </c>
      <c r="Q13">
        <v>0</v>
      </c>
      <c r="R13">
        <v>0</v>
      </c>
    </row>
    <row r="14" spans="1:18" ht="12.75" customHeight="1">
      <c r="A14" s="164">
        <v>50</v>
      </c>
      <c r="B14" s="12">
        <v>2.5</v>
      </c>
      <c r="C14" s="94">
        <f t="shared" si="1"/>
        <v>832</v>
      </c>
      <c r="D14" s="94">
        <f>ROUNDUP(K14*$N$2,0)*$O$5+Q14</f>
        <v>857.59999999999991</v>
      </c>
      <c r="E14" s="94" t="s">
        <v>148</v>
      </c>
      <c r="F14" s="139"/>
      <c r="J14">
        <v>151.92399999999998</v>
      </c>
      <c r="K14">
        <v>156.48399999999998</v>
      </c>
      <c r="L14">
        <v>0</v>
      </c>
      <c r="P14">
        <v>520</v>
      </c>
      <c r="Q14">
        <v>536</v>
      </c>
      <c r="R14">
        <v>0</v>
      </c>
    </row>
    <row r="15" spans="1:18" ht="12.4" customHeight="1">
      <c r="A15" s="165"/>
      <c r="B15" s="13">
        <v>5</v>
      </c>
      <c r="C15" s="94">
        <f t="shared" si="1"/>
        <v>857.59999999999991</v>
      </c>
      <c r="D15" s="94">
        <f t="shared" si="2"/>
        <v>883.2</v>
      </c>
      <c r="E15" s="94" t="s">
        <v>148</v>
      </c>
      <c r="F15" s="139"/>
      <c r="J15">
        <v>156.48399999999998</v>
      </c>
      <c r="K15">
        <v>161.17699999999999</v>
      </c>
      <c r="L15">
        <v>0</v>
      </c>
      <c r="P15">
        <v>536</v>
      </c>
      <c r="Q15">
        <v>552</v>
      </c>
      <c r="R15">
        <v>0</v>
      </c>
    </row>
    <row r="16" spans="1:18" ht="12.4" customHeight="1">
      <c r="A16" s="166"/>
      <c r="B16" s="13">
        <v>10</v>
      </c>
      <c r="C16" s="94">
        <f t="shared" si="1"/>
        <v>883.2</v>
      </c>
      <c r="D16" s="94" t="s">
        <v>148</v>
      </c>
      <c r="E16" s="94" t="s">
        <v>148</v>
      </c>
      <c r="F16" s="139"/>
      <c r="J16">
        <v>161.32899999999998</v>
      </c>
      <c r="K16">
        <v>0</v>
      </c>
      <c r="L16">
        <v>0</v>
      </c>
      <c r="P16">
        <v>552</v>
      </c>
      <c r="Q16">
        <v>0</v>
      </c>
      <c r="R16">
        <v>0</v>
      </c>
    </row>
    <row r="17" spans="1:18" ht="12.75" customHeight="1">
      <c r="A17" s="164">
        <v>60</v>
      </c>
      <c r="B17" s="12">
        <v>2.5</v>
      </c>
      <c r="C17" s="94">
        <f t="shared" si="1"/>
        <v>832</v>
      </c>
      <c r="D17" s="94">
        <f t="shared" si="2"/>
        <v>857.59999999999991</v>
      </c>
      <c r="E17" s="94" t="s">
        <v>148</v>
      </c>
      <c r="F17" s="139"/>
      <c r="J17">
        <v>151.92399999999998</v>
      </c>
      <c r="K17">
        <v>156.48399999999998</v>
      </c>
      <c r="L17">
        <v>0</v>
      </c>
      <c r="P17">
        <v>520</v>
      </c>
      <c r="Q17">
        <v>536</v>
      </c>
      <c r="R17">
        <v>0</v>
      </c>
    </row>
    <row r="18" spans="1:18" ht="12.4" customHeight="1">
      <c r="A18" s="165"/>
      <c r="B18" s="13">
        <v>5</v>
      </c>
      <c r="C18" s="94">
        <f t="shared" si="1"/>
        <v>857.59999999999991</v>
      </c>
      <c r="D18" s="94">
        <f t="shared" si="2"/>
        <v>883.2</v>
      </c>
      <c r="E18" s="94" t="s">
        <v>148</v>
      </c>
      <c r="F18" s="139"/>
      <c r="J18">
        <v>156.48399999999998</v>
      </c>
      <c r="K18">
        <v>161.17699999999999</v>
      </c>
      <c r="L18">
        <v>0</v>
      </c>
      <c r="P18">
        <v>536</v>
      </c>
      <c r="Q18">
        <v>552</v>
      </c>
      <c r="R18">
        <v>0</v>
      </c>
    </row>
    <row r="19" spans="1:18" ht="12.4" customHeight="1">
      <c r="A19" s="166"/>
      <c r="B19" s="13">
        <v>10</v>
      </c>
      <c r="C19" s="94">
        <f t="shared" si="1"/>
        <v>883.2</v>
      </c>
      <c r="D19" s="94" t="s">
        <v>148</v>
      </c>
      <c r="E19" s="94" t="s">
        <v>148</v>
      </c>
      <c r="F19" s="139"/>
      <c r="J19">
        <v>161.32899999999998</v>
      </c>
      <c r="K19">
        <v>0</v>
      </c>
      <c r="L19">
        <v>0</v>
      </c>
      <c r="P19">
        <v>552</v>
      </c>
      <c r="Q19">
        <v>0</v>
      </c>
      <c r="R19">
        <v>0</v>
      </c>
    </row>
    <row r="20" spans="1:18" ht="12.75" customHeight="1">
      <c r="A20" s="164">
        <v>75</v>
      </c>
      <c r="B20" s="12">
        <v>2.5</v>
      </c>
      <c r="C20" s="94">
        <f t="shared" si="1"/>
        <v>833.59999999999991</v>
      </c>
      <c r="D20" s="94">
        <f t="shared" si="2"/>
        <v>857.59999999999991</v>
      </c>
      <c r="E20" s="94" t="s">
        <v>148</v>
      </c>
      <c r="F20" s="139"/>
      <c r="J20">
        <v>152.05699999999999</v>
      </c>
      <c r="K20">
        <v>156.61700000000002</v>
      </c>
      <c r="L20">
        <v>0</v>
      </c>
      <c r="P20">
        <v>521</v>
      </c>
      <c r="Q20">
        <v>536</v>
      </c>
      <c r="R20">
        <v>0</v>
      </c>
    </row>
    <row r="21" spans="1:18" ht="12.4" customHeight="1">
      <c r="A21" s="165"/>
      <c r="B21" s="13">
        <v>5</v>
      </c>
      <c r="C21" s="94">
        <f t="shared" si="1"/>
        <v>857.59999999999991</v>
      </c>
      <c r="D21" s="94">
        <f t="shared" si="2"/>
        <v>883.2</v>
      </c>
      <c r="E21" s="94" t="s">
        <v>148</v>
      </c>
      <c r="F21" s="139"/>
      <c r="J21">
        <v>156.48399999999998</v>
      </c>
      <c r="K21">
        <v>161.17699999999999</v>
      </c>
      <c r="L21">
        <v>0</v>
      </c>
      <c r="P21">
        <v>536</v>
      </c>
      <c r="Q21">
        <v>552</v>
      </c>
      <c r="R21">
        <v>0</v>
      </c>
    </row>
    <row r="22" spans="1:18" ht="12.4" customHeight="1">
      <c r="A22" s="166"/>
      <c r="B22" s="13">
        <v>10</v>
      </c>
      <c r="C22" s="94">
        <f t="shared" si="1"/>
        <v>883.2</v>
      </c>
      <c r="D22" s="94">
        <f t="shared" si="2"/>
        <v>908.8</v>
      </c>
      <c r="E22" s="94" t="s">
        <v>148</v>
      </c>
      <c r="F22" s="139"/>
      <c r="J22">
        <v>161.17699999999999</v>
      </c>
      <c r="K22">
        <v>166.02199999999999</v>
      </c>
      <c r="L22">
        <v>0</v>
      </c>
      <c r="P22">
        <v>552</v>
      </c>
      <c r="Q22">
        <v>568</v>
      </c>
      <c r="R22">
        <v>0</v>
      </c>
    </row>
    <row r="23" spans="1:18" ht="12.75" customHeight="1">
      <c r="A23" s="164">
        <v>80</v>
      </c>
      <c r="B23" s="12">
        <v>2.5</v>
      </c>
      <c r="C23" s="94">
        <f t="shared" si="1"/>
        <v>833.59999999999991</v>
      </c>
      <c r="D23" s="94">
        <f t="shared" si="2"/>
        <v>857.59999999999991</v>
      </c>
      <c r="E23" s="94" t="s">
        <v>148</v>
      </c>
      <c r="F23" s="139"/>
      <c r="J23">
        <v>152.05699999999999</v>
      </c>
      <c r="K23">
        <v>156.61700000000002</v>
      </c>
      <c r="L23">
        <v>0</v>
      </c>
      <c r="P23">
        <v>521</v>
      </c>
      <c r="Q23">
        <v>536</v>
      </c>
      <c r="R23">
        <v>0</v>
      </c>
    </row>
    <row r="24" spans="1:18" ht="12.4" customHeight="1">
      <c r="A24" s="165"/>
      <c r="B24" s="13">
        <v>5</v>
      </c>
      <c r="C24" s="94">
        <f t="shared" si="1"/>
        <v>857.59999999999991</v>
      </c>
      <c r="D24" s="94">
        <f t="shared" si="2"/>
        <v>883.2</v>
      </c>
      <c r="E24" s="94" t="s">
        <v>148</v>
      </c>
      <c r="F24" s="139"/>
      <c r="J24">
        <v>156.48399999999998</v>
      </c>
      <c r="K24">
        <v>161.17699999999999</v>
      </c>
      <c r="L24">
        <v>0</v>
      </c>
      <c r="P24">
        <v>536</v>
      </c>
      <c r="Q24">
        <v>552</v>
      </c>
      <c r="R24">
        <v>0</v>
      </c>
    </row>
    <row r="25" spans="1:18" ht="12.4" customHeight="1">
      <c r="A25" s="166"/>
      <c r="B25" s="13">
        <v>10</v>
      </c>
      <c r="C25" s="94">
        <f t="shared" si="1"/>
        <v>883.2</v>
      </c>
      <c r="D25" s="94">
        <f t="shared" si="2"/>
        <v>908.8</v>
      </c>
      <c r="E25" s="94" t="s">
        <v>148</v>
      </c>
      <c r="F25" s="139"/>
      <c r="J25">
        <v>161.17699999999999</v>
      </c>
      <c r="K25">
        <v>166.02199999999999</v>
      </c>
      <c r="L25">
        <v>0</v>
      </c>
      <c r="P25">
        <v>552</v>
      </c>
      <c r="Q25">
        <v>568</v>
      </c>
      <c r="R25">
        <v>0</v>
      </c>
    </row>
    <row r="26" spans="1:18" ht="12.75" customHeight="1">
      <c r="A26" s="164">
        <v>100</v>
      </c>
      <c r="B26" s="12">
        <v>2.5</v>
      </c>
      <c r="C26" s="120">
        <v>833.6</v>
      </c>
      <c r="D26" s="120">
        <f t="shared" si="2"/>
        <v>857.59999999999991</v>
      </c>
      <c r="E26" s="94">
        <f t="shared" ref="E26:E46" si="3">ROUNDUP(L26*$N$2,0)*$O$5+R26</f>
        <v>936</v>
      </c>
      <c r="F26" s="139"/>
      <c r="J26">
        <v>161.32899999999998</v>
      </c>
      <c r="K26">
        <v>156.61700000000002</v>
      </c>
      <c r="L26">
        <v>171</v>
      </c>
      <c r="P26">
        <v>552</v>
      </c>
      <c r="Q26">
        <v>536</v>
      </c>
      <c r="R26">
        <v>585</v>
      </c>
    </row>
    <row r="27" spans="1:18" ht="12.4" customHeight="1">
      <c r="A27" s="165"/>
      <c r="B27" s="13">
        <v>5</v>
      </c>
      <c r="C27" s="94">
        <f t="shared" si="1"/>
        <v>857.59999999999991</v>
      </c>
      <c r="D27" s="94">
        <f t="shared" si="2"/>
        <v>883.2</v>
      </c>
      <c r="E27" s="94" t="s">
        <v>148</v>
      </c>
      <c r="F27" s="139"/>
      <c r="J27">
        <v>156.48399999999998</v>
      </c>
      <c r="K27">
        <v>161.17699999999999</v>
      </c>
      <c r="L27">
        <v>0</v>
      </c>
      <c r="P27">
        <v>536</v>
      </c>
      <c r="Q27">
        <v>552</v>
      </c>
      <c r="R27">
        <v>0</v>
      </c>
    </row>
    <row r="28" spans="1:18" ht="12.4" customHeight="1">
      <c r="A28" s="166"/>
      <c r="B28" s="13">
        <v>10</v>
      </c>
      <c r="C28" s="94">
        <f t="shared" si="1"/>
        <v>883.2</v>
      </c>
      <c r="D28" s="94">
        <f t="shared" si="2"/>
        <v>908.8</v>
      </c>
      <c r="E28" s="94" t="s">
        <v>148</v>
      </c>
      <c r="F28" s="139"/>
      <c r="J28">
        <v>161.17699999999999</v>
      </c>
      <c r="K28">
        <v>166.02199999999999</v>
      </c>
      <c r="L28">
        <v>0</v>
      </c>
      <c r="P28">
        <v>552</v>
      </c>
      <c r="Q28">
        <v>568</v>
      </c>
      <c r="R28">
        <v>0</v>
      </c>
    </row>
    <row r="29" spans="1:18" ht="12.75" customHeight="1">
      <c r="A29" s="164">
        <v>125</v>
      </c>
      <c r="B29" s="12">
        <v>2.5</v>
      </c>
      <c r="C29" s="120">
        <v>833.6</v>
      </c>
      <c r="D29" s="120">
        <v>857.6</v>
      </c>
      <c r="E29" s="94">
        <f t="shared" si="3"/>
        <v>936</v>
      </c>
      <c r="F29" s="139"/>
      <c r="J29">
        <v>156.48399999999998</v>
      </c>
      <c r="K29">
        <v>161.17699999999999</v>
      </c>
      <c r="L29">
        <v>171</v>
      </c>
      <c r="P29">
        <v>536</v>
      </c>
      <c r="Q29">
        <v>552</v>
      </c>
      <c r="R29">
        <v>585</v>
      </c>
    </row>
    <row r="30" spans="1:18" ht="12.4" customHeight="1">
      <c r="A30" s="165"/>
      <c r="B30" s="13">
        <v>5</v>
      </c>
      <c r="C30" s="94">
        <f t="shared" si="1"/>
        <v>883.2</v>
      </c>
      <c r="D30" s="94">
        <f t="shared" si="2"/>
        <v>908.8</v>
      </c>
      <c r="E30" s="94" t="s">
        <v>148</v>
      </c>
      <c r="F30" s="139"/>
      <c r="J30">
        <v>161.17699999999999</v>
      </c>
      <c r="K30">
        <v>166.02199999999999</v>
      </c>
      <c r="L30">
        <v>0</v>
      </c>
      <c r="P30">
        <v>552</v>
      </c>
      <c r="Q30">
        <v>568</v>
      </c>
      <c r="R30">
        <v>0</v>
      </c>
    </row>
    <row r="31" spans="1:18" ht="12.4" customHeight="1">
      <c r="A31" s="166"/>
      <c r="B31" s="13">
        <v>10</v>
      </c>
      <c r="C31" s="94">
        <f t="shared" si="1"/>
        <v>908.8</v>
      </c>
      <c r="D31" s="94">
        <f t="shared" si="2"/>
        <v>936</v>
      </c>
      <c r="E31" s="94" t="s">
        <v>148</v>
      </c>
      <c r="F31" s="139"/>
      <c r="J31">
        <v>166.02199999999999</v>
      </c>
      <c r="K31">
        <v>171</v>
      </c>
      <c r="L31">
        <v>0</v>
      </c>
      <c r="P31">
        <v>568</v>
      </c>
      <c r="Q31">
        <v>585</v>
      </c>
      <c r="R31">
        <v>0</v>
      </c>
    </row>
    <row r="32" spans="1:18" ht="12.75" customHeight="1">
      <c r="A32" s="164">
        <v>150</v>
      </c>
      <c r="B32" s="12">
        <v>2.5</v>
      </c>
      <c r="C32" s="94">
        <f t="shared" si="1"/>
        <v>833.59999999999991</v>
      </c>
      <c r="D32" s="94">
        <f t="shared" si="2"/>
        <v>857.59999999999991</v>
      </c>
      <c r="E32" s="94">
        <f t="shared" si="3"/>
        <v>883.2</v>
      </c>
      <c r="F32" s="139"/>
      <c r="J32">
        <v>152.18999999999997</v>
      </c>
      <c r="K32">
        <v>156.61700000000002</v>
      </c>
      <c r="L32">
        <v>161.32899999999998</v>
      </c>
      <c r="P32">
        <v>521</v>
      </c>
      <c r="Q32">
        <v>536</v>
      </c>
      <c r="R32">
        <v>552</v>
      </c>
    </row>
    <row r="33" spans="1:18" ht="12.4" customHeight="1">
      <c r="A33" s="165"/>
      <c r="B33" s="13">
        <v>5</v>
      </c>
      <c r="C33" s="94">
        <f t="shared" si="1"/>
        <v>883.2</v>
      </c>
      <c r="D33" s="94">
        <f t="shared" si="2"/>
        <v>908.8</v>
      </c>
      <c r="E33" s="94">
        <f t="shared" si="3"/>
        <v>936</v>
      </c>
      <c r="F33" s="139"/>
      <c r="J33">
        <v>161.32899999999998</v>
      </c>
      <c r="K33">
        <v>166.02199999999999</v>
      </c>
      <c r="L33">
        <v>171</v>
      </c>
      <c r="P33">
        <v>552</v>
      </c>
      <c r="Q33">
        <v>568</v>
      </c>
      <c r="R33">
        <v>585</v>
      </c>
    </row>
    <row r="34" spans="1:18" ht="12.4" customHeight="1">
      <c r="A34" s="166"/>
      <c r="B34" s="13">
        <v>10</v>
      </c>
      <c r="C34" s="94">
        <f t="shared" si="1"/>
        <v>908.8</v>
      </c>
      <c r="D34" s="94">
        <f t="shared" si="2"/>
        <v>936</v>
      </c>
      <c r="E34" s="94" t="s">
        <v>148</v>
      </c>
      <c r="F34" s="139"/>
      <c r="J34">
        <v>166.02199999999999</v>
      </c>
      <c r="K34">
        <v>171</v>
      </c>
      <c r="L34">
        <v>0</v>
      </c>
      <c r="P34">
        <v>568</v>
      </c>
      <c r="Q34">
        <v>585</v>
      </c>
      <c r="R34">
        <v>0</v>
      </c>
    </row>
    <row r="35" spans="1:18" ht="12.75" customHeight="1">
      <c r="A35" s="164">
        <v>200</v>
      </c>
      <c r="B35" s="12">
        <v>2.5</v>
      </c>
      <c r="C35" s="94">
        <f t="shared" si="1"/>
        <v>833.59999999999991</v>
      </c>
      <c r="D35" s="94">
        <f t="shared" si="2"/>
        <v>857.59999999999991</v>
      </c>
      <c r="E35" s="94">
        <f t="shared" si="3"/>
        <v>883.2</v>
      </c>
      <c r="F35" s="139"/>
      <c r="J35">
        <v>152.18999999999997</v>
      </c>
      <c r="K35">
        <v>156.61700000000002</v>
      </c>
      <c r="L35">
        <v>161.32899999999998</v>
      </c>
      <c r="P35">
        <v>521</v>
      </c>
      <c r="Q35">
        <v>536</v>
      </c>
      <c r="R35">
        <v>552</v>
      </c>
    </row>
    <row r="36" spans="1:18" ht="12.4" customHeight="1">
      <c r="A36" s="165"/>
      <c r="B36" s="13">
        <v>5</v>
      </c>
      <c r="C36" s="94">
        <f t="shared" si="1"/>
        <v>857.59999999999991</v>
      </c>
      <c r="D36" s="94">
        <f t="shared" si="2"/>
        <v>883.2</v>
      </c>
      <c r="E36" s="94">
        <f t="shared" si="3"/>
        <v>908.8</v>
      </c>
      <c r="F36" s="139"/>
      <c r="J36">
        <v>156.61700000000002</v>
      </c>
      <c r="K36">
        <v>161.17699999999999</v>
      </c>
      <c r="L36">
        <v>166.02199999999999</v>
      </c>
      <c r="P36">
        <v>536</v>
      </c>
      <c r="Q36">
        <v>552</v>
      </c>
      <c r="R36">
        <v>568</v>
      </c>
    </row>
    <row r="37" spans="1:18" ht="12.4" customHeight="1">
      <c r="A37" s="166"/>
      <c r="B37" s="13">
        <v>10</v>
      </c>
      <c r="C37" s="94">
        <f t="shared" si="1"/>
        <v>883.2</v>
      </c>
      <c r="D37" s="94">
        <f t="shared" si="2"/>
        <v>908.8</v>
      </c>
      <c r="E37" s="94">
        <f t="shared" si="3"/>
        <v>936</v>
      </c>
      <c r="F37" s="139"/>
      <c r="J37">
        <v>161.32899999999998</v>
      </c>
      <c r="K37">
        <v>166.02199999999999</v>
      </c>
      <c r="L37">
        <v>171</v>
      </c>
      <c r="P37">
        <v>552</v>
      </c>
      <c r="Q37">
        <v>568</v>
      </c>
      <c r="R37">
        <v>585</v>
      </c>
    </row>
    <row r="38" spans="1:18" ht="12.75" customHeight="1">
      <c r="A38" s="164">
        <v>250</v>
      </c>
      <c r="B38" s="12">
        <v>2.5</v>
      </c>
      <c r="C38" s="94">
        <f t="shared" si="1"/>
        <v>833.59999999999991</v>
      </c>
      <c r="D38" s="94">
        <f t="shared" si="2"/>
        <v>857.59999999999991</v>
      </c>
      <c r="E38" s="94">
        <f t="shared" si="3"/>
        <v>883.2</v>
      </c>
      <c r="F38" s="139"/>
      <c r="J38">
        <v>152.18999999999997</v>
      </c>
      <c r="K38">
        <v>156.61700000000002</v>
      </c>
      <c r="L38">
        <v>161.32899999999998</v>
      </c>
      <c r="P38">
        <v>521</v>
      </c>
      <c r="Q38">
        <v>536</v>
      </c>
      <c r="R38">
        <v>552</v>
      </c>
    </row>
    <row r="39" spans="1:18" ht="12.4" customHeight="1">
      <c r="A39" s="165"/>
      <c r="B39" s="13">
        <v>5</v>
      </c>
      <c r="C39" s="94">
        <f t="shared" si="1"/>
        <v>857.59999999999991</v>
      </c>
      <c r="D39" s="94">
        <f t="shared" si="2"/>
        <v>883.2</v>
      </c>
      <c r="E39" s="94">
        <f t="shared" si="3"/>
        <v>908.8</v>
      </c>
      <c r="F39" s="139"/>
      <c r="J39">
        <v>156.61700000000002</v>
      </c>
      <c r="K39">
        <v>161.17699999999999</v>
      </c>
      <c r="L39">
        <v>166.02199999999999</v>
      </c>
      <c r="P39">
        <v>536</v>
      </c>
      <c r="Q39">
        <v>552</v>
      </c>
      <c r="R39">
        <v>568</v>
      </c>
    </row>
    <row r="40" spans="1:18" ht="12.4" customHeight="1">
      <c r="A40" s="166"/>
      <c r="B40" s="13">
        <v>10</v>
      </c>
      <c r="C40" s="94">
        <f t="shared" si="1"/>
        <v>883.2</v>
      </c>
      <c r="D40" s="94">
        <f t="shared" si="2"/>
        <v>908.8</v>
      </c>
      <c r="E40" s="94">
        <f t="shared" si="3"/>
        <v>936</v>
      </c>
      <c r="F40" s="139"/>
      <c r="J40">
        <v>161.32899999999998</v>
      </c>
      <c r="K40">
        <v>166.02199999999999</v>
      </c>
      <c r="L40">
        <v>171</v>
      </c>
      <c r="P40">
        <v>552</v>
      </c>
      <c r="Q40">
        <v>568</v>
      </c>
      <c r="R40">
        <v>585</v>
      </c>
    </row>
    <row r="41" spans="1:18" ht="12.75" customHeight="1">
      <c r="A41" s="164">
        <v>300</v>
      </c>
      <c r="B41" s="12">
        <v>2.5</v>
      </c>
      <c r="C41" s="94">
        <f t="shared" si="1"/>
        <v>833.59999999999991</v>
      </c>
      <c r="D41" s="94">
        <f t="shared" si="2"/>
        <v>857.59999999999991</v>
      </c>
      <c r="E41" s="94">
        <f t="shared" si="3"/>
        <v>883.2</v>
      </c>
      <c r="F41" s="139"/>
      <c r="J41">
        <v>152.18999999999997</v>
      </c>
      <c r="K41">
        <v>156.61700000000002</v>
      </c>
      <c r="L41">
        <v>161.32899999999998</v>
      </c>
      <c r="P41">
        <v>521</v>
      </c>
      <c r="Q41">
        <v>536</v>
      </c>
      <c r="R41">
        <v>552</v>
      </c>
    </row>
    <row r="42" spans="1:18" ht="12.4" customHeight="1">
      <c r="A42" s="165"/>
      <c r="B42" s="13">
        <v>5</v>
      </c>
      <c r="C42" s="94">
        <f t="shared" si="1"/>
        <v>857.59999999999991</v>
      </c>
      <c r="D42" s="94">
        <f t="shared" si="2"/>
        <v>883.2</v>
      </c>
      <c r="E42" s="94">
        <f t="shared" si="3"/>
        <v>908.8</v>
      </c>
      <c r="F42" s="139"/>
      <c r="J42">
        <v>156.61700000000002</v>
      </c>
      <c r="K42">
        <v>161.17699999999999</v>
      </c>
      <c r="L42">
        <v>166.02199999999999</v>
      </c>
      <c r="P42">
        <v>536</v>
      </c>
      <c r="Q42">
        <v>552</v>
      </c>
      <c r="R42">
        <v>568</v>
      </c>
    </row>
    <row r="43" spans="1:18" ht="12.4" customHeight="1">
      <c r="A43" s="166"/>
      <c r="B43" s="13">
        <v>10</v>
      </c>
      <c r="C43" s="94">
        <f t="shared" si="1"/>
        <v>883.2</v>
      </c>
      <c r="D43" s="94">
        <f t="shared" si="2"/>
        <v>908.8</v>
      </c>
      <c r="E43" s="94">
        <f t="shared" si="3"/>
        <v>936</v>
      </c>
      <c r="F43" s="139"/>
      <c r="J43">
        <v>161.32899999999998</v>
      </c>
      <c r="K43">
        <v>166.02199999999999</v>
      </c>
      <c r="L43">
        <v>171</v>
      </c>
      <c r="P43">
        <v>552</v>
      </c>
      <c r="Q43">
        <v>568</v>
      </c>
      <c r="R43">
        <v>585</v>
      </c>
    </row>
    <row r="44" spans="1:18" ht="12.75" customHeight="1">
      <c r="A44" s="164">
        <v>400</v>
      </c>
      <c r="B44" s="12">
        <v>2.5</v>
      </c>
      <c r="C44" s="94">
        <f t="shared" si="1"/>
        <v>833.59999999999991</v>
      </c>
      <c r="D44" s="94">
        <f t="shared" si="2"/>
        <v>857.59999999999991</v>
      </c>
      <c r="E44" s="94">
        <f t="shared" si="3"/>
        <v>883.2</v>
      </c>
      <c r="F44" s="139"/>
      <c r="J44">
        <v>152.18999999999997</v>
      </c>
      <c r="K44">
        <v>156.61700000000002</v>
      </c>
      <c r="L44">
        <v>161.32899999999998</v>
      </c>
      <c r="P44">
        <v>521</v>
      </c>
      <c r="Q44">
        <v>536</v>
      </c>
      <c r="R44">
        <v>552</v>
      </c>
    </row>
    <row r="45" spans="1:18" ht="12.4" customHeight="1">
      <c r="A45" s="165"/>
      <c r="B45" s="13">
        <v>5</v>
      </c>
      <c r="C45" s="94">
        <f t="shared" si="1"/>
        <v>857.59999999999991</v>
      </c>
      <c r="D45" s="94">
        <f t="shared" si="2"/>
        <v>883.2</v>
      </c>
      <c r="E45" s="94">
        <f t="shared" si="3"/>
        <v>908.8</v>
      </c>
      <c r="F45" s="139"/>
      <c r="J45">
        <v>156.61700000000002</v>
      </c>
      <c r="K45">
        <v>161.17699999999999</v>
      </c>
      <c r="L45">
        <v>166.02199999999999</v>
      </c>
      <c r="P45">
        <v>536</v>
      </c>
      <c r="Q45">
        <v>552</v>
      </c>
      <c r="R45">
        <v>568</v>
      </c>
    </row>
    <row r="46" spans="1:18" ht="12.4" customHeight="1">
      <c r="A46" s="166"/>
      <c r="B46" s="13">
        <v>10</v>
      </c>
      <c r="C46" s="94">
        <f t="shared" si="1"/>
        <v>883.2</v>
      </c>
      <c r="D46" s="94">
        <f t="shared" si="2"/>
        <v>908.8</v>
      </c>
      <c r="E46" s="94">
        <f t="shared" si="3"/>
        <v>936</v>
      </c>
      <c r="F46" s="139"/>
      <c r="J46">
        <v>161.32899999999998</v>
      </c>
      <c r="K46">
        <v>166.02199999999999</v>
      </c>
      <c r="L46">
        <v>171</v>
      </c>
      <c r="P46">
        <v>552</v>
      </c>
      <c r="Q46">
        <v>568</v>
      </c>
      <c r="R46">
        <v>585</v>
      </c>
    </row>
    <row r="47" spans="1:18" ht="25.5" customHeight="1">
      <c r="A47" s="167" t="s">
        <v>29</v>
      </c>
      <c r="B47" s="167"/>
      <c r="C47" s="167"/>
      <c r="D47" s="167"/>
      <c r="E47" s="167"/>
      <c r="F47" s="167"/>
    </row>
    <row r="48" spans="1:18" ht="12.75" customHeight="1">
      <c r="A48" s="168" t="s">
        <v>149</v>
      </c>
      <c r="B48" s="169"/>
      <c r="C48" s="169"/>
      <c r="D48" s="169"/>
      <c r="E48" s="169"/>
      <c r="F48" s="169"/>
    </row>
    <row r="49" spans="1:6" ht="12.75" customHeight="1">
      <c r="A49" s="169" t="s">
        <v>30</v>
      </c>
      <c r="B49" s="169"/>
      <c r="C49" s="169"/>
      <c r="D49" s="169"/>
      <c r="E49" s="169"/>
      <c r="F49" s="169"/>
    </row>
  </sheetData>
  <mergeCells count="20">
    <mergeCell ref="A48:F48"/>
    <mergeCell ref="A49:F49"/>
    <mergeCell ref="A2:F2"/>
    <mergeCell ref="A3:E3"/>
    <mergeCell ref="F3:F46"/>
    <mergeCell ref="A5:A7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  <mergeCell ref="A47:F47"/>
  </mergeCells>
  <pageMargins left="0.7" right="0.7" top="0.75" bottom="0.75" header="0.3" footer="0.3"/>
  <pageSetup paperSize="9" scale="7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8"/>
  <sheetViews>
    <sheetView topLeftCell="A16" zoomScaleNormal="100" workbookViewId="0">
      <selection activeCell="A48" sqref="A48:F48"/>
    </sheetView>
  </sheetViews>
  <sheetFormatPr defaultRowHeight="12.75"/>
  <cols>
    <col min="1" max="1" width="8.1640625" customWidth="1"/>
    <col min="2" max="2" width="8" customWidth="1"/>
    <col min="3" max="3" width="9.33203125" customWidth="1"/>
    <col min="4" max="4" width="9.5" customWidth="1"/>
    <col min="5" max="5" width="10.5" customWidth="1"/>
    <col min="6" max="6" width="77.1640625" customWidth="1"/>
    <col min="9" max="9" width="8.6640625" customWidth="1"/>
    <col min="10" max="11" width="8.6640625" hidden="1" customWidth="1"/>
    <col min="12" max="12" width="8.83203125" hidden="1" customWidth="1"/>
    <col min="13" max="13" width="8.83203125" customWidth="1"/>
    <col min="14" max="14" width="12" customWidth="1"/>
    <col min="15" max="18" width="0" hidden="1" customWidth="1"/>
  </cols>
  <sheetData>
    <row r="1" spans="1:18" ht="34.15" customHeight="1">
      <c r="B1" s="44"/>
      <c r="C1" s="44"/>
      <c r="D1" s="44"/>
      <c r="E1" s="44"/>
      <c r="F1" s="110" t="s">
        <v>146</v>
      </c>
    </row>
    <row r="2" spans="1:18" ht="37.5" customHeight="1">
      <c r="A2" s="181" t="s">
        <v>31</v>
      </c>
      <c r="B2" s="181"/>
      <c r="C2" s="181"/>
      <c r="D2" s="181"/>
      <c r="E2" s="181"/>
      <c r="F2" s="182"/>
      <c r="N2">
        <f>+data!B3</f>
        <v>3.4208000000000003</v>
      </c>
    </row>
    <row r="3" spans="1:18" ht="20.65" customHeight="1">
      <c r="A3" s="183" t="s">
        <v>32</v>
      </c>
      <c r="B3" s="184"/>
      <c r="C3" s="184"/>
      <c r="D3" s="184"/>
      <c r="E3" s="185"/>
      <c r="F3" s="139"/>
    </row>
    <row r="4" spans="1:18" ht="31.15" customHeight="1">
      <c r="A4" s="14" t="s">
        <v>33</v>
      </c>
      <c r="B4" s="15" t="s">
        <v>34</v>
      </c>
      <c r="C4" s="15" t="s">
        <v>35</v>
      </c>
      <c r="D4" s="15" t="s">
        <v>36</v>
      </c>
      <c r="E4" s="15" t="s">
        <v>37</v>
      </c>
      <c r="F4" s="139"/>
    </row>
    <row r="5" spans="1:18" ht="10.15" customHeight="1">
      <c r="A5" s="175">
        <v>20</v>
      </c>
      <c r="B5" s="16">
        <v>1.25</v>
      </c>
      <c r="C5" s="61">
        <f>ROUNDUP(J5*$N$2,0)*$O$5+P5</f>
        <v>832</v>
      </c>
      <c r="D5" s="61">
        <f t="shared" ref="D5" si="0">ROUNDUP(K5*$N$2,0)*$O$5+Q5</f>
        <v>883.2</v>
      </c>
      <c r="E5" s="61" t="s">
        <v>148</v>
      </c>
      <c r="F5" s="139"/>
      <c r="J5">
        <v>151.91999999999999</v>
      </c>
      <c r="K5">
        <v>161.17699999999999</v>
      </c>
      <c r="L5">
        <v>0</v>
      </c>
      <c r="O5">
        <v>0.6</v>
      </c>
      <c r="P5">
        <v>520</v>
      </c>
      <c r="Q5">
        <v>552</v>
      </c>
      <c r="R5">
        <v>0</v>
      </c>
    </row>
    <row r="6" spans="1:18" ht="10.15" customHeight="1">
      <c r="A6" s="176"/>
      <c r="B6" s="17">
        <v>2.5</v>
      </c>
      <c r="C6" s="61">
        <f t="shared" ref="C6:C46" si="1">ROUNDUP(J6*$N$2,0)*$O$5+P6</f>
        <v>857.59999999999991</v>
      </c>
      <c r="D6" s="61" t="s">
        <v>148</v>
      </c>
      <c r="E6" s="61" t="s">
        <v>148</v>
      </c>
      <c r="F6" s="139"/>
      <c r="J6">
        <v>156.48399999999998</v>
      </c>
      <c r="K6">
        <v>0</v>
      </c>
      <c r="L6">
        <v>0</v>
      </c>
      <c r="P6">
        <v>536</v>
      </c>
      <c r="Q6">
        <v>0</v>
      </c>
      <c r="R6">
        <v>0</v>
      </c>
    </row>
    <row r="7" spans="1:18" ht="10.15" customHeight="1">
      <c r="A7" s="177"/>
      <c r="B7" s="18">
        <v>5</v>
      </c>
      <c r="C7" s="61">
        <f t="shared" si="1"/>
        <v>883.2</v>
      </c>
      <c r="D7" s="61" t="s">
        <v>148</v>
      </c>
      <c r="E7" s="61" t="s">
        <v>148</v>
      </c>
      <c r="F7" s="139"/>
      <c r="J7">
        <v>161.17699999999999</v>
      </c>
      <c r="K7">
        <v>0</v>
      </c>
      <c r="L7">
        <v>0</v>
      </c>
      <c r="P7">
        <v>552</v>
      </c>
      <c r="Q7">
        <v>0</v>
      </c>
      <c r="R7">
        <v>0</v>
      </c>
    </row>
    <row r="8" spans="1:18" ht="10.15" customHeight="1">
      <c r="A8" s="175">
        <v>30</v>
      </c>
      <c r="B8" s="17">
        <v>1.5</v>
      </c>
      <c r="C8" s="61">
        <f t="shared" si="1"/>
        <v>832</v>
      </c>
      <c r="D8" s="61">
        <f t="shared" ref="D8:D46" si="2">ROUNDUP(K8*$N$2,0)*$O$5+Q8</f>
        <v>883.2</v>
      </c>
      <c r="E8" s="61" t="s">
        <v>148</v>
      </c>
      <c r="F8" s="139"/>
      <c r="J8">
        <v>151.92399999999998</v>
      </c>
      <c r="K8">
        <v>161.17699999999999</v>
      </c>
      <c r="L8">
        <v>0</v>
      </c>
      <c r="P8">
        <v>520</v>
      </c>
      <c r="Q8">
        <v>552</v>
      </c>
      <c r="R8">
        <v>0</v>
      </c>
    </row>
    <row r="9" spans="1:18" ht="10.15" customHeight="1">
      <c r="A9" s="176"/>
      <c r="B9" s="17">
        <v>2.5</v>
      </c>
      <c r="C9" s="61">
        <f t="shared" si="1"/>
        <v>857.59999999999991</v>
      </c>
      <c r="D9" s="61" t="s">
        <v>148</v>
      </c>
      <c r="E9" s="61" t="s">
        <v>148</v>
      </c>
      <c r="F9" s="139"/>
      <c r="J9">
        <v>156.48399999999998</v>
      </c>
      <c r="K9">
        <v>0</v>
      </c>
      <c r="L9">
        <v>0</v>
      </c>
      <c r="P9">
        <v>536</v>
      </c>
      <c r="Q9">
        <v>0</v>
      </c>
      <c r="R9">
        <v>0</v>
      </c>
    </row>
    <row r="10" spans="1:18" ht="10.15" customHeight="1">
      <c r="A10" s="177"/>
      <c r="B10" s="18">
        <v>5</v>
      </c>
      <c r="C10" s="61">
        <f t="shared" si="1"/>
        <v>883.2</v>
      </c>
      <c r="D10" s="61" t="s">
        <v>148</v>
      </c>
      <c r="E10" s="61" t="s">
        <v>148</v>
      </c>
      <c r="F10" s="139"/>
      <c r="J10">
        <v>161.17699999999999</v>
      </c>
      <c r="K10">
        <v>0</v>
      </c>
      <c r="L10">
        <v>0</v>
      </c>
      <c r="P10">
        <v>552</v>
      </c>
      <c r="Q10">
        <v>0</v>
      </c>
      <c r="R10">
        <v>0</v>
      </c>
    </row>
    <row r="11" spans="1:18" ht="10.15" customHeight="1">
      <c r="A11" s="175">
        <v>40</v>
      </c>
      <c r="B11" s="17">
        <v>1.5</v>
      </c>
      <c r="C11" s="61">
        <f t="shared" si="1"/>
        <v>832</v>
      </c>
      <c r="D11" s="61">
        <f t="shared" si="2"/>
        <v>883.2</v>
      </c>
      <c r="E11" s="61" t="s">
        <v>148</v>
      </c>
      <c r="F11" s="139"/>
      <c r="J11">
        <v>151.92399999999998</v>
      </c>
      <c r="K11">
        <v>161.17699999999999</v>
      </c>
      <c r="L11">
        <v>0</v>
      </c>
      <c r="P11">
        <v>520</v>
      </c>
      <c r="Q11">
        <v>552</v>
      </c>
      <c r="R11">
        <v>0</v>
      </c>
    </row>
    <row r="12" spans="1:18" ht="10.15" customHeight="1">
      <c r="A12" s="176"/>
      <c r="B12" s="17">
        <v>2.5</v>
      </c>
      <c r="C12" s="61">
        <f t="shared" si="1"/>
        <v>857.59999999999991</v>
      </c>
      <c r="D12" s="61" t="s">
        <v>148</v>
      </c>
      <c r="E12" s="61" t="s">
        <v>148</v>
      </c>
      <c r="F12" s="139"/>
      <c r="J12">
        <v>156.48399999999998</v>
      </c>
      <c r="K12">
        <v>0</v>
      </c>
      <c r="L12">
        <v>0</v>
      </c>
      <c r="P12">
        <v>536</v>
      </c>
      <c r="Q12">
        <v>0</v>
      </c>
      <c r="R12">
        <v>0</v>
      </c>
    </row>
    <row r="13" spans="1:18" ht="10.15" customHeight="1">
      <c r="A13" s="177"/>
      <c r="B13" s="18">
        <v>5</v>
      </c>
      <c r="C13" s="61">
        <f t="shared" si="1"/>
        <v>883.2</v>
      </c>
      <c r="D13" s="61" t="s">
        <v>148</v>
      </c>
      <c r="E13" s="61" t="s">
        <v>148</v>
      </c>
      <c r="F13" s="139"/>
      <c r="J13">
        <v>161.17699999999999</v>
      </c>
      <c r="K13">
        <v>0</v>
      </c>
      <c r="L13">
        <v>0</v>
      </c>
      <c r="P13">
        <v>552</v>
      </c>
      <c r="Q13">
        <v>0</v>
      </c>
      <c r="R13">
        <v>0</v>
      </c>
    </row>
    <row r="14" spans="1:18" ht="10.15" customHeight="1">
      <c r="A14" s="175">
        <v>50</v>
      </c>
      <c r="B14" s="17">
        <v>2.5</v>
      </c>
      <c r="C14" s="61">
        <f t="shared" si="1"/>
        <v>832</v>
      </c>
      <c r="D14" s="61">
        <f t="shared" si="2"/>
        <v>857.59999999999991</v>
      </c>
      <c r="E14" s="61" t="s">
        <v>148</v>
      </c>
      <c r="F14" s="139"/>
      <c r="J14">
        <v>151.92399999999998</v>
      </c>
      <c r="K14">
        <v>156.48399999999998</v>
      </c>
      <c r="L14">
        <v>0</v>
      </c>
      <c r="P14">
        <v>520</v>
      </c>
      <c r="Q14">
        <v>536</v>
      </c>
      <c r="R14">
        <v>0</v>
      </c>
    </row>
    <row r="15" spans="1:18" ht="10.15" customHeight="1">
      <c r="A15" s="176"/>
      <c r="B15" s="18">
        <v>5</v>
      </c>
      <c r="C15" s="61">
        <f t="shared" si="1"/>
        <v>857.59999999999991</v>
      </c>
      <c r="D15" s="61">
        <f t="shared" si="2"/>
        <v>883.2</v>
      </c>
      <c r="E15" s="61" t="s">
        <v>148</v>
      </c>
      <c r="F15" s="139"/>
      <c r="J15">
        <v>156.48399999999998</v>
      </c>
      <c r="K15">
        <v>161.17699999999999</v>
      </c>
      <c r="L15">
        <v>0</v>
      </c>
      <c r="P15">
        <v>536</v>
      </c>
      <c r="Q15">
        <v>552</v>
      </c>
      <c r="R15">
        <v>0</v>
      </c>
    </row>
    <row r="16" spans="1:18" ht="10.15" customHeight="1">
      <c r="A16" s="177"/>
      <c r="B16" s="18">
        <v>10</v>
      </c>
      <c r="C16" s="61">
        <f t="shared" si="1"/>
        <v>883.2</v>
      </c>
      <c r="D16" s="61" t="s">
        <v>148</v>
      </c>
      <c r="E16" s="61" t="s">
        <v>148</v>
      </c>
      <c r="F16" s="139"/>
      <c r="J16">
        <v>161.32899999999998</v>
      </c>
      <c r="K16">
        <v>0</v>
      </c>
      <c r="L16">
        <v>0</v>
      </c>
      <c r="P16">
        <v>552</v>
      </c>
      <c r="Q16">
        <v>0</v>
      </c>
      <c r="R16">
        <v>0</v>
      </c>
    </row>
    <row r="17" spans="1:18" ht="10.15" customHeight="1">
      <c r="A17" s="175">
        <v>60</v>
      </c>
      <c r="B17" s="17">
        <v>2.5</v>
      </c>
      <c r="C17" s="61">
        <f t="shared" si="1"/>
        <v>832</v>
      </c>
      <c r="D17" s="61">
        <f t="shared" si="2"/>
        <v>857.59999999999991</v>
      </c>
      <c r="E17" s="61" t="s">
        <v>148</v>
      </c>
      <c r="F17" s="139"/>
      <c r="J17">
        <v>151.92399999999998</v>
      </c>
      <c r="K17">
        <v>156.48399999999998</v>
      </c>
      <c r="L17">
        <v>0</v>
      </c>
      <c r="P17">
        <v>520</v>
      </c>
      <c r="Q17">
        <v>536</v>
      </c>
      <c r="R17">
        <v>0</v>
      </c>
    </row>
    <row r="18" spans="1:18" ht="10.15" customHeight="1">
      <c r="A18" s="176"/>
      <c r="B18" s="18">
        <v>5</v>
      </c>
      <c r="C18" s="61">
        <f t="shared" si="1"/>
        <v>857.59999999999991</v>
      </c>
      <c r="D18" s="61">
        <f t="shared" si="2"/>
        <v>883.2</v>
      </c>
      <c r="E18" s="61" t="s">
        <v>148</v>
      </c>
      <c r="F18" s="139"/>
      <c r="J18">
        <v>156.48399999999998</v>
      </c>
      <c r="K18">
        <v>161.17699999999999</v>
      </c>
      <c r="L18">
        <v>0</v>
      </c>
      <c r="P18">
        <v>536</v>
      </c>
      <c r="Q18">
        <v>552</v>
      </c>
      <c r="R18">
        <v>0</v>
      </c>
    </row>
    <row r="19" spans="1:18" ht="10.15" customHeight="1">
      <c r="A19" s="177"/>
      <c r="B19" s="18">
        <v>10</v>
      </c>
      <c r="C19" s="61">
        <f t="shared" si="1"/>
        <v>883.2</v>
      </c>
      <c r="D19" s="61" t="s">
        <v>148</v>
      </c>
      <c r="E19" s="61" t="s">
        <v>148</v>
      </c>
      <c r="F19" s="139"/>
      <c r="J19">
        <v>161.32899999999998</v>
      </c>
      <c r="K19">
        <v>0</v>
      </c>
      <c r="L19">
        <v>0</v>
      </c>
      <c r="P19">
        <v>552</v>
      </c>
      <c r="Q19">
        <v>0</v>
      </c>
      <c r="R19">
        <v>0</v>
      </c>
    </row>
    <row r="20" spans="1:18" ht="10.15" customHeight="1">
      <c r="A20" s="175">
        <v>75</v>
      </c>
      <c r="B20" s="17">
        <v>2.5</v>
      </c>
      <c r="C20" s="61">
        <f t="shared" si="1"/>
        <v>833.59999999999991</v>
      </c>
      <c r="D20" s="61">
        <f t="shared" si="2"/>
        <v>857.59999999999991</v>
      </c>
      <c r="E20" s="61" t="s">
        <v>148</v>
      </c>
      <c r="F20" s="139"/>
      <c r="J20">
        <v>152.05699999999999</v>
      </c>
      <c r="K20">
        <v>156.61700000000002</v>
      </c>
      <c r="L20">
        <v>0</v>
      </c>
      <c r="P20">
        <v>521</v>
      </c>
      <c r="Q20">
        <v>536</v>
      </c>
      <c r="R20">
        <v>0</v>
      </c>
    </row>
    <row r="21" spans="1:18" ht="10.15" customHeight="1">
      <c r="A21" s="176"/>
      <c r="B21" s="18">
        <v>5</v>
      </c>
      <c r="C21" s="61">
        <f t="shared" si="1"/>
        <v>857.59999999999991</v>
      </c>
      <c r="D21" s="61">
        <f t="shared" si="2"/>
        <v>883.2</v>
      </c>
      <c r="E21" s="61" t="s">
        <v>148</v>
      </c>
      <c r="F21" s="139"/>
      <c r="J21">
        <v>156.48399999999998</v>
      </c>
      <c r="K21">
        <v>161.17699999999999</v>
      </c>
      <c r="L21">
        <v>0</v>
      </c>
      <c r="P21">
        <v>536</v>
      </c>
      <c r="Q21">
        <v>552</v>
      </c>
      <c r="R21">
        <v>0</v>
      </c>
    </row>
    <row r="22" spans="1:18" ht="10.15" customHeight="1">
      <c r="A22" s="177"/>
      <c r="B22" s="18">
        <v>10</v>
      </c>
      <c r="C22" s="61">
        <f t="shared" si="1"/>
        <v>883.2</v>
      </c>
      <c r="D22" s="61">
        <f t="shared" si="2"/>
        <v>908.8</v>
      </c>
      <c r="E22" s="61" t="s">
        <v>148</v>
      </c>
      <c r="F22" s="139"/>
      <c r="J22">
        <v>161.17699999999999</v>
      </c>
      <c r="K22">
        <v>166.02199999999999</v>
      </c>
      <c r="L22">
        <v>0</v>
      </c>
      <c r="P22">
        <v>552</v>
      </c>
      <c r="Q22">
        <v>568</v>
      </c>
      <c r="R22">
        <v>0</v>
      </c>
    </row>
    <row r="23" spans="1:18" ht="10.15" customHeight="1">
      <c r="A23" s="175">
        <v>80</v>
      </c>
      <c r="B23" s="17">
        <v>2.5</v>
      </c>
      <c r="C23" s="61">
        <f t="shared" si="1"/>
        <v>833.59999999999991</v>
      </c>
      <c r="D23" s="61">
        <f t="shared" si="2"/>
        <v>857.59999999999991</v>
      </c>
      <c r="E23" s="61" t="s">
        <v>148</v>
      </c>
      <c r="F23" s="139"/>
      <c r="J23">
        <v>152.05699999999999</v>
      </c>
      <c r="K23">
        <v>156.61700000000002</v>
      </c>
      <c r="L23">
        <v>0</v>
      </c>
      <c r="P23">
        <v>521</v>
      </c>
      <c r="Q23">
        <v>536</v>
      </c>
      <c r="R23">
        <v>0</v>
      </c>
    </row>
    <row r="24" spans="1:18" ht="10.15" customHeight="1">
      <c r="A24" s="176"/>
      <c r="B24" s="18">
        <v>5</v>
      </c>
      <c r="C24" s="61">
        <f t="shared" si="1"/>
        <v>857.59999999999991</v>
      </c>
      <c r="D24" s="61">
        <f t="shared" si="2"/>
        <v>883.2</v>
      </c>
      <c r="E24" s="61" t="s">
        <v>148</v>
      </c>
      <c r="F24" s="139"/>
      <c r="J24">
        <v>156.48399999999998</v>
      </c>
      <c r="K24">
        <v>161.17699999999999</v>
      </c>
      <c r="L24">
        <v>0</v>
      </c>
      <c r="P24">
        <v>536</v>
      </c>
      <c r="Q24">
        <v>552</v>
      </c>
      <c r="R24">
        <v>0</v>
      </c>
    </row>
    <row r="25" spans="1:18" ht="10.15" customHeight="1">
      <c r="A25" s="177"/>
      <c r="B25" s="18">
        <v>10</v>
      </c>
      <c r="C25" s="61">
        <f t="shared" si="1"/>
        <v>883.2</v>
      </c>
      <c r="D25" s="61">
        <f t="shared" si="2"/>
        <v>908.8</v>
      </c>
      <c r="E25" s="61" t="s">
        <v>148</v>
      </c>
      <c r="F25" s="139"/>
      <c r="J25">
        <v>161.17699999999999</v>
      </c>
      <c r="K25">
        <v>166.02199999999999</v>
      </c>
      <c r="L25">
        <v>0</v>
      </c>
      <c r="P25">
        <v>552</v>
      </c>
      <c r="Q25">
        <v>568</v>
      </c>
      <c r="R25">
        <v>0</v>
      </c>
    </row>
    <row r="26" spans="1:18" ht="10.15" customHeight="1">
      <c r="A26" s="175">
        <v>100</v>
      </c>
      <c r="B26" s="17">
        <v>2.5</v>
      </c>
      <c r="C26" s="121">
        <v>833.6</v>
      </c>
      <c r="D26" s="121">
        <f t="shared" si="2"/>
        <v>857.59999999999991</v>
      </c>
      <c r="E26" s="61">
        <f t="shared" ref="E26:E46" si="3">ROUNDUP(L26*$N$2,0)*$O$5+R26</f>
        <v>936</v>
      </c>
      <c r="F26" s="139"/>
      <c r="J26">
        <v>161.32899999999998</v>
      </c>
      <c r="K26">
        <v>156.61700000000002</v>
      </c>
      <c r="L26">
        <v>171</v>
      </c>
      <c r="P26">
        <v>552</v>
      </c>
      <c r="Q26">
        <v>536</v>
      </c>
      <c r="R26">
        <v>585</v>
      </c>
    </row>
    <row r="27" spans="1:18" ht="10.15" customHeight="1">
      <c r="A27" s="176"/>
      <c r="B27" s="18">
        <v>5</v>
      </c>
      <c r="C27" s="61">
        <f t="shared" si="1"/>
        <v>857.59999999999991</v>
      </c>
      <c r="D27" s="61">
        <f t="shared" si="2"/>
        <v>883.2</v>
      </c>
      <c r="E27" s="61" t="s">
        <v>148</v>
      </c>
      <c r="F27" s="139"/>
      <c r="J27">
        <v>156.48399999999998</v>
      </c>
      <c r="K27">
        <v>161.17699999999999</v>
      </c>
      <c r="L27">
        <v>0</v>
      </c>
      <c r="P27">
        <v>536</v>
      </c>
      <c r="Q27">
        <v>552</v>
      </c>
      <c r="R27">
        <v>0</v>
      </c>
    </row>
    <row r="28" spans="1:18" ht="10.15" customHeight="1">
      <c r="A28" s="177"/>
      <c r="B28" s="18">
        <v>10</v>
      </c>
      <c r="C28" s="61">
        <f t="shared" si="1"/>
        <v>883.2</v>
      </c>
      <c r="D28" s="61">
        <f t="shared" si="2"/>
        <v>908.8</v>
      </c>
      <c r="E28" s="61" t="s">
        <v>148</v>
      </c>
      <c r="F28" s="139"/>
      <c r="J28">
        <v>161.17699999999999</v>
      </c>
      <c r="K28">
        <v>166.02199999999999</v>
      </c>
      <c r="L28">
        <v>0</v>
      </c>
      <c r="P28">
        <v>552</v>
      </c>
      <c r="Q28">
        <v>568</v>
      </c>
      <c r="R28">
        <v>0</v>
      </c>
    </row>
    <row r="29" spans="1:18" ht="10.15" customHeight="1">
      <c r="A29" s="175">
        <v>125</v>
      </c>
      <c r="B29" s="17">
        <v>2.5</v>
      </c>
      <c r="C29" s="61">
        <f t="shared" si="1"/>
        <v>857.59999999999991</v>
      </c>
      <c r="D29" s="61">
        <f t="shared" si="2"/>
        <v>883.2</v>
      </c>
      <c r="E29" s="61">
        <f t="shared" si="3"/>
        <v>936</v>
      </c>
      <c r="F29" s="139"/>
      <c r="J29">
        <v>156.48399999999998</v>
      </c>
      <c r="K29">
        <v>161.17699999999999</v>
      </c>
      <c r="L29">
        <v>171</v>
      </c>
      <c r="P29">
        <v>536</v>
      </c>
      <c r="Q29">
        <v>552</v>
      </c>
      <c r="R29">
        <v>585</v>
      </c>
    </row>
    <row r="30" spans="1:18" ht="10.15" customHeight="1">
      <c r="A30" s="176"/>
      <c r="B30" s="18">
        <v>5</v>
      </c>
      <c r="C30" s="61">
        <f t="shared" si="1"/>
        <v>883.2</v>
      </c>
      <c r="D30" s="61">
        <f t="shared" si="2"/>
        <v>908.8</v>
      </c>
      <c r="E30" s="61" t="s">
        <v>148</v>
      </c>
      <c r="F30" s="139"/>
      <c r="J30">
        <v>161.17699999999999</v>
      </c>
      <c r="K30">
        <v>166.02199999999999</v>
      </c>
      <c r="L30">
        <v>0</v>
      </c>
      <c r="P30">
        <v>552</v>
      </c>
      <c r="Q30">
        <v>568</v>
      </c>
      <c r="R30">
        <v>0</v>
      </c>
    </row>
    <row r="31" spans="1:18" ht="10.15" customHeight="1">
      <c r="A31" s="177"/>
      <c r="B31" s="18">
        <v>10</v>
      </c>
      <c r="C31" s="61">
        <f t="shared" si="1"/>
        <v>908.8</v>
      </c>
      <c r="D31" s="61">
        <f t="shared" si="2"/>
        <v>936</v>
      </c>
      <c r="E31" s="61" t="s">
        <v>148</v>
      </c>
      <c r="F31" s="139"/>
      <c r="J31">
        <v>166.02199999999999</v>
      </c>
      <c r="K31">
        <v>171</v>
      </c>
      <c r="L31">
        <v>0</v>
      </c>
      <c r="P31">
        <v>568</v>
      </c>
      <c r="Q31">
        <v>585</v>
      </c>
      <c r="R31">
        <v>0</v>
      </c>
    </row>
    <row r="32" spans="1:18" ht="10.15" customHeight="1">
      <c r="A32" s="175">
        <v>150</v>
      </c>
      <c r="B32" s="17">
        <v>2.5</v>
      </c>
      <c r="C32" s="61">
        <f t="shared" si="1"/>
        <v>833.59999999999991</v>
      </c>
      <c r="D32" s="61">
        <f t="shared" si="2"/>
        <v>857.59999999999991</v>
      </c>
      <c r="E32" s="61">
        <f t="shared" si="3"/>
        <v>883.2</v>
      </c>
      <c r="F32" s="139"/>
      <c r="J32">
        <v>152.18999999999997</v>
      </c>
      <c r="K32">
        <v>156.61700000000002</v>
      </c>
      <c r="L32">
        <v>161.32899999999998</v>
      </c>
      <c r="P32">
        <v>521</v>
      </c>
      <c r="Q32">
        <v>536</v>
      </c>
      <c r="R32">
        <v>552</v>
      </c>
    </row>
    <row r="33" spans="1:18" ht="10.15" customHeight="1">
      <c r="A33" s="176"/>
      <c r="B33" s="18">
        <v>5</v>
      </c>
      <c r="C33" s="61">
        <f t="shared" si="1"/>
        <v>883.2</v>
      </c>
      <c r="D33" s="61">
        <f t="shared" si="2"/>
        <v>908.8</v>
      </c>
      <c r="E33" s="61">
        <f t="shared" si="3"/>
        <v>936</v>
      </c>
      <c r="F33" s="139"/>
      <c r="J33">
        <v>161.32899999999998</v>
      </c>
      <c r="K33">
        <v>166.02199999999999</v>
      </c>
      <c r="L33">
        <v>171</v>
      </c>
      <c r="P33">
        <v>552</v>
      </c>
      <c r="Q33">
        <v>568</v>
      </c>
      <c r="R33">
        <v>585</v>
      </c>
    </row>
    <row r="34" spans="1:18" ht="10.15" customHeight="1">
      <c r="A34" s="177"/>
      <c r="B34" s="18">
        <v>10</v>
      </c>
      <c r="C34" s="61">
        <f t="shared" si="1"/>
        <v>908.8</v>
      </c>
      <c r="D34" s="61">
        <f t="shared" si="2"/>
        <v>936</v>
      </c>
      <c r="E34" s="61" t="s">
        <v>148</v>
      </c>
      <c r="F34" s="139"/>
      <c r="J34">
        <v>166.02199999999999</v>
      </c>
      <c r="K34">
        <v>171</v>
      </c>
      <c r="L34">
        <v>0</v>
      </c>
      <c r="P34">
        <v>568</v>
      </c>
      <c r="Q34">
        <v>585</v>
      </c>
      <c r="R34">
        <v>0</v>
      </c>
    </row>
    <row r="35" spans="1:18" ht="10.15" customHeight="1">
      <c r="A35" s="175">
        <v>200</v>
      </c>
      <c r="B35" s="17">
        <v>2.5</v>
      </c>
      <c r="C35" s="61">
        <f t="shared" si="1"/>
        <v>833.59999999999991</v>
      </c>
      <c r="D35" s="61">
        <f t="shared" si="2"/>
        <v>857.59999999999991</v>
      </c>
      <c r="E35" s="61">
        <f t="shared" si="3"/>
        <v>883.2</v>
      </c>
      <c r="F35" s="139"/>
      <c r="J35">
        <v>152.18999999999997</v>
      </c>
      <c r="K35">
        <v>156.61700000000002</v>
      </c>
      <c r="L35">
        <v>161.32899999999998</v>
      </c>
      <c r="P35">
        <v>521</v>
      </c>
      <c r="Q35">
        <v>536</v>
      </c>
      <c r="R35">
        <v>552</v>
      </c>
    </row>
    <row r="36" spans="1:18" ht="10.15" customHeight="1">
      <c r="A36" s="176"/>
      <c r="B36" s="18">
        <v>5</v>
      </c>
      <c r="C36" s="61">
        <f t="shared" si="1"/>
        <v>857.59999999999991</v>
      </c>
      <c r="D36" s="61">
        <f t="shared" si="2"/>
        <v>883.2</v>
      </c>
      <c r="E36" s="61">
        <f t="shared" si="3"/>
        <v>908.8</v>
      </c>
      <c r="F36" s="139"/>
      <c r="J36">
        <v>156.61700000000002</v>
      </c>
      <c r="K36">
        <v>161.17699999999999</v>
      </c>
      <c r="L36">
        <v>166.02199999999999</v>
      </c>
      <c r="P36">
        <v>536</v>
      </c>
      <c r="Q36">
        <v>552</v>
      </c>
      <c r="R36">
        <v>568</v>
      </c>
    </row>
    <row r="37" spans="1:18" ht="10.15" customHeight="1">
      <c r="A37" s="177"/>
      <c r="B37" s="18">
        <v>10</v>
      </c>
      <c r="C37" s="61">
        <f t="shared" si="1"/>
        <v>883.2</v>
      </c>
      <c r="D37" s="61">
        <f t="shared" si="2"/>
        <v>908.8</v>
      </c>
      <c r="E37" s="61">
        <f t="shared" si="3"/>
        <v>936</v>
      </c>
      <c r="F37" s="139"/>
      <c r="J37">
        <v>161.32899999999998</v>
      </c>
      <c r="K37">
        <v>166.02199999999999</v>
      </c>
      <c r="L37">
        <v>171</v>
      </c>
      <c r="P37">
        <v>552</v>
      </c>
      <c r="Q37">
        <v>568</v>
      </c>
      <c r="R37">
        <v>585</v>
      </c>
    </row>
    <row r="38" spans="1:18" ht="10.15" customHeight="1">
      <c r="A38" s="175">
        <v>250</v>
      </c>
      <c r="B38" s="17">
        <v>2.5</v>
      </c>
      <c r="C38" s="61">
        <f t="shared" si="1"/>
        <v>833.59999999999991</v>
      </c>
      <c r="D38" s="61">
        <f t="shared" si="2"/>
        <v>857.59999999999991</v>
      </c>
      <c r="E38" s="61">
        <f t="shared" si="3"/>
        <v>883.2</v>
      </c>
      <c r="F38" s="139"/>
      <c r="J38">
        <v>152.18999999999997</v>
      </c>
      <c r="K38">
        <v>156.61700000000002</v>
      </c>
      <c r="L38">
        <v>161.32899999999998</v>
      </c>
      <c r="P38">
        <v>521</v>
      </c>
      <c r="Q38">
        <v>536</v>
      </c>
      <c r="R38">
        <v>552</v>
      </c>
    </row>
    <row r="39" spans="1:18" ht="10.15" customHeight="1">
      <c r="A39" s="176"/>
      <c r="B39" s="18">
        <v>5</v>
      </c>
      <c r="C39" s="61">
        <f t="shared" si="1"/>
        <v>857.59999999999991</v>
      </c>
      <c r="D39" s="61">
        <f t="shared" si="2"/>
        <v>883.2</v>
      </c>
      <c r="E39" s="61">
        <f t="shared" si="3"/>
        <v>908.8</v>
      </c>
      <c r="F39" s="139"/>
      <c r="J39">
        <v>156.61700000000002</v>
      </c>
      <c r="K39">
        <v>161.17699999999999</v>
      </c>
      <c r="L39">
        <v>166.02199999999999</v>
      </c>
      <c r="P39">
        <v>536</v>
      </c>
      <c r="Q39">
        <v>552</v>
      </c>
      <c r="R39">
        <v>568</v>
      </c>
    </row>
    <row r="40" spans="1:18" ht="10.15" customHeight="1">
      <c r="A40" s="177"/>
      <c r="B40" s="18">
        <v>10</v>
      </c>
      <c r="C40" s="61">
        <f t="shared" si="1"/>
        <v>883.2</v>
      </c>
      <c r="D40" s="61">
        <f t="shared" si="2"/>
        <v>908.8</v>
      </c>
      <c r="E40" s="61">
        <f t="shared" si="3"/>
        <v>936</v>
      </c>
      <c r="F40" s="139"/>
      <c r="J40">
        <v>161.32899999999998</v>
      </c>
      <c r="K40">
        <v>166.02199999999999</v>
      </c>
      <c r="L40">
        <v>171</v>
      </c>
      <c r="P40">
        <v>552</v>
      </c>
      <c r="Q40">
        <v>568</v>
      </c>
      <c r="R40">
        <v>585</v>
      </c>
    </row>
    <row r="41" spans="1:18" ht="10.15" customHeight="1">
      <c r="A41" s="175">
        <v>300</v>
      </c>
      <c r="B41" s="17">
        <v>2.5</v>
      </c>
      <c r="C41" s="61">
        <f t="shared" si="1"/>
        <v>833.59999999999991</v>
      </c>
      <c r="D41" s="61">
        <f t="shared" si="2"/>
        <v>857.59999999999991</v>
      </c>
      <c r="E41" s="61">
        <f t="shared" si="3"/>
        <v>883.2</v>
      </c>
      <c r="F41" s="139"/>
      <c r="J41">
        <v>152.18999999999997</v>
      </c>
      <c r="K41">
        <v>156.61700000000002</v>
      </c>
      <c r="L41">
        <v>161.32899999999998</v>
      </c>
      <c r="P41">
        <v>521</v>
      </c>
      <c r="Q41">
        <v>536</v>
      </c>
      <c r="R41">
        <v>552</v>
      </c>
    </row>
    <row r="42" spans="1:18" ht="10.15" customHeight="1">
      <c r="A42" s="176"/>
      <c r="B42" s="18">
        <v>5</v>
      </c>
      <c r="C42" s="61">
        <f t="shared" si="1"/>
        <v>857.59999999999991</v>
      </c>
      <c r="D42" s="61">
        <f t="shared" si="2"/>
        <v>883.2</v>
      </c>
      <c r="E42" s="61">
        <f t="shared" si="3"/>
        <v>908.8</v>
      </c>
      <c r="F42" s="139"/>
      <c r="J42">
        <v>156.61700000000002</v>
      </c>
      <c r="K42">
        <v>161.17699999999999</v>
      </c>
      <c r="L42">
        <v>166.02199999999999</v>
      </c>
      <c r="P42">
        <v>536</v>
      </c>
      <c r="Q42">
        <v>552</v>
      </c>
      <c r="R42">
        <v>568</v>
      </c>
    </row>
    <row r="43" spans="1:18" ht="10.15" customHeight="1">
      <c r="A43" s="177"/>
      <c r="B43" s="18">
        <v>10</v>
      </c>
      <c r="C43" s="61">
        <f t="shared" si="1"/>
        <v>883.2</v>
      </c>
      <c r="D43" s="61">
        <f t="shared" si="2"/>
        <v>908.8</v>
      </c>
      <c r="E43" s="61">
        <f t="shared" si="3"/>
        <v>936</v>
      </c>
      <c r="F43" s="139"/>
      <c r="J43">
        <v>161.32899999999998</v>
      </c>
      <c r="K43">
        <v>166.02199999999999</v>
      </c>
      <c r="L43">
        <v>171</v>
      </c>
      <c r="P43">
        <v>552</v>
      </c>
      <c r="Q43">
        <v>568</v>
      </c>
      <c r="R43">
        <v>585</v>
      </c>
    </row>
    <row r="44" spans="1:18" ht="10.15" customHeight="1">
      <c r="A44" s="175">
        <v>400</v>
      </c>
      <c r="B44" s="17">
        <v>2.5</v>
      </c>
      <c r="C44" s="61">
        <f t="shared" si="1"/>
        <v>833.59999999999991</v>
      </c>
      <c r="D44" s="61">
        <f t="shared" si="2"/>
        <v>857.59999999999991</v>
      </c>
      <c r="E44" s="61">
        <f t="shared" si="3"/>
        <v>883.2</v>
      </c>
      <c r="F44" s="139"/>
      <c r="J44">
        <v>152.18999999999997</v>
      </c>
      <c r="K44">
        <v>156.61700000000002</v>
      </c>
      <c r="L44">
        <v>161.32899999999998</v>
      </c>
      <c r="P44">
        <v>521</v>
      </c>
      <c r="Q44">
        <v>536</v>
      </c>
      <c r="R44">
        <v>552</v>
      </c>
    </row>
    <row r="45" spans="1:18" ht="10.15" customHeight="1">
      <c r="A45" s="176"/>
      <c r="B45" s="18">
        <v>5</v>
      </c>
      <c r="C45" s="61">
        <f t="shared" si="1"/>
        <v>857.59999999999991</v>
      </c>
      <c r="D45" s="61">
        <f t="shared" si="2"/>
        <v>883.2</v>
      </c>
      <c r="E45" s="61">
        <f t="shared" si="3"/>
        <v>908.8</v>
      </c>
      <c r="F45" s="139"/>
      <c r="J45">
        <v>156.61700000000002</v>
      </c>
      <c r="K45">
        <v>161.17699999999999</v>
      </c>
      <c r="L45">
        <v>166.02199999999999</v>
      </c>
      <c r="P45">
        <v>536</v>
      </c>
      <c r="Q45">
        <v>552</v>
      </c>
      <c r="R45">
        <v>568</v>
      </c>
    </row>
    <row r="46" spans="1:18" ht="10.15" customHeight="1">
      <c r="A46" s="177"/>
      <c r="B46" s="18">
        <v>10</v>
      </c>
      <c r="C46" s="61">
        <f t="shared" si="1"/>
        <v>883.2</v>
      </c>
      <c r="D46" s="61">
        <f t="shared" si="2"/>
        <v>908.8</v>
      </c>
      <c r="E46" s="61">
        <f t="shared" si="3"/>
        <v>936</v>
      </c>
      <c r="F46" s="139"/>
      <c r="J46">
        <v>161.32899999999998</v>
      </c>
      <c r="K46">
        <v>166.02199999999999</v>
      </c>
      <c r="L46">
        <v>171</v>
      </c>
      <c r="P46">
        <v>552</v>
      </c>
      <c r="Q46">
        <v>568</v>
      </c>
      <c r="R46">
        <v>585</v>
      </c>
    </row>
    <row r="47" spans="1:18" ht="48" customHeight="1">
      <c r="A47" s="178" t="s">
        <v>149</v>
      </c>
      <c r="B47" s="179"/>
      <c r="C47" s="179"/>
      <c r="D47" s="179"/>
      <c r="E47" s="179"/>
      <c r="F47" s="179"/>
    </row>
    <row r="48" spans="1:18" ht="9.75" customHeight="1">
      <c r="A48" s="180" t="s">
        <v>38</v>
      </c>
      <c r="B48" s="180"/>
      <c r="C48" s="180"/>
      <c r="D48" s="180"/>
      <c r="E48" s="180"/>
      <c r="F48" s="180"/>
    </row>
  </sheetData>
  <mergeCells count="19">
    <mergeCell ref="A2:F2"/>
    <mergeCell ref="A3:E3"/>
    <mergeCell ref="F3:F46"/>
    <mergeCell ref="A5:A7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  <mergeCell ref="A47:F47"/>
    <mergeCell ref="A48:F48"/>
  </mergeCells>
  <pageMargins left="0.7" right="0.7" top="0.75" bottom="0.75" header="0.3" footer="0.3"/>
  <pageSetup paperSize="9" scale="7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7"/>
  <sheetViews>
    <sheetView topLeftCell="A25" zoomScaleNormal="100" workbookViewId="0">
      <selection activeCell="A97" sqref="A97:G97"/>
    </sheetView>
  </sheetViews>
  <sheetFormatPr defaultRowHeight="12.75"/>
  <cols>
    <col min="1" max="2" width="9.33203125" customWidth="1"/>
    <col min="3" max="3" width="10.1640625" customWidth="1"/>
    <col min="4" max="4" width="10.5" customWidth="1"/>
    <col min="5" max="5" width="10.83203125" customWidth="1"/>
    <col min="6" max="6" width="3.1640625" customWidth="1"/>
    <col min="7" max="7" width="59.5" customWidth="1"/>
    <col min="10" max="10" width="8.6640625" customWidth="1"/>
    <col min="11" max="11" width="8" hidden="1" customWidth="1"/>
    <col min="12" max="12" width="12.1640625" hidden="1" customWidth="1"/>
    <col min="13" max="14" width="8.83203125" hidden="1" customWidth="1"/>
    <col min="15" max="18" width="0" hidden="1" customWidth="1"/>
  </cols>
  <sheetData>
    <row r="1" spans="1:18" ht="38.65" customHeight="1">
      <c r="B1" s="44"/>
      <c r="C1" s="44"/>
      <c r="D1" s="44"/>
      <c r="E1" s="44"/>
      <c r="F1" s="44"/>
      <c r="G1" s="110" t="s">
        <v>146</v>
      </c>
    </row>
    <row r="2" spans="1:18" ht="42" customHeight="1">
      <c r="A2" s="194" t="s">
        <v>39</v>
      </c>
      <c r="B2" s="194"/>
      <c r="C2" s="194"/>
      <c r="D2" s="194"/>
      <c r="E2" s="194"/>
      <c r="F2" s="194"/>
      <c r="G2" s="195"/>
      <c r="N2">
        <f>+data!B3</f>
        <v>3.4208000000000003</v>
      </c>
    </row>
    <row r="3" spans="1:18" ht="23.25" customHeight="1">
      <c r="A3" s="196" t="s">
        <v>40</v>
      </c>
      <c r="B3" s="196"/>
      <c r="C3" s="196"/>
      <c r="D3" s="196"/>
      <c r="E3" s="196"/>
      <c r="F3" s="77"/>
      <c r="G3" s="139"/>
    </row>
    <row r="4" spans="1:18" ht="46.5" customHeight="1">
      <c r="A4" s="83" t="s">
        <v>41</v>
      </c>
      <c r="B4" s="84" t="s">
        <v>24</v>
      </c>
      <c r="C4" s="64" t="s">
        <v>25</v>
      </c>
      <c r="D4" s="64" t="s">
        <v>26</v>
      </c>
      <c r="E4" s="84" t="s">
        <v>27</v>
      </c>
      <c r="F4" s="80"/>
      <c r="G4" s="139"/>
    </row>
    <row r="5" spans="1:18" ht="12" customHeight="1">
      <c r="A5" s="197">
        <v>30</v>
      </c>
      <c r="B5" s="106">
        <v>1</v>
      </c>
      <c r="C5" s="118" t="s">
        <v>148</v>
      </c>
      <c r="D5" s="118">
        <f t="shared" ref="D5" si="0">ROUNDUP(L5*$N$2,0)*$O$5+Q5</f>
        <v>873.59999999999991</v>
      </c>
      <c r="E5" s="118" t="s">
        <v>148</v>
      </c>
      <c r="F5" s="81"/>
      <c r="G5" s="139"/>
      <c r="K5">
        <v>0</v>
      </c>
      <c r="L5">
        <v>159.6</v>
      </c>
      <c r="M5">
        <v>0</v>
      </c>
      <c r="O5">
        <v>0.6</v>
      </c>
      <c r="P5">
        <v>0</v>
      </c>
      <c r="Q5">
        <v>546</v>
      </c>
      <c r="R5">
        <v>0</v>
      </c>
    </row>
    <row r="6" spans="1:18" ht="12" customHeight="1">
      <c r="A6" s="197"/>
      <c r="B6" s="96">
        <v>1.5</v>
      </c>
      <c r="C6" s="118" t="s">
        <v>148</v>
      </c>
      <c r="D6" s="118" t="s">
        <v>148</v>
      </c>
      <c r="E6" s="118" t="s">
        <v>148</v>
      </c>
      <c r="F6" s="82"/>
      <c r="G6" s="139"/>
      <c r="K6">
        <v>0</v>
      </c>
      <c r="L6">
        <v>0</v>
      </c>
      <c r="M6">
        <v>0</v>
      </c>
      <c r="P6">
        <v>0</v>
      </c>
      <c r="Q6">
        <v>0</v>
      </c>
      <c r="R6">
        <v>0</v>
      </c>
    </row>
    <row r="7" spans="1:18" ht="12" customHeight="1">
      <c r="A7" s="197">
        <v>40</v>
      </c>
      <c r="B7" s="96">
        <v>1.5</v>
      </c>
      <c r="C7" s="118" t="s">
        <v>148</v>
      </c>
      <c r="D7" s="118">
        <f t="shared" ref="D7:D47" si="1">ROUNDUP(L7*$N$2,0)*$O$5+Q7</f>
        <v>873.59999999999991</v>
      </c>
      <c r="E7" s="118" t="s">
        <v>148</v>
      </c>
      <c r="F7" s="82"/>
      <c r="G7" s="139"/>
      <c r="K7">
        <v>0</v>
      </c>
      <c r="L7">
        <v>159.6</v>
      </c>
      <c r="M7">
        <v>0</v>
      </c>
      <c r="P7">
        <v>0</v>
      </c>
      <c r="Q7">
        <v>546</v>
      </c>
      <c r="R7">
        <v>0</v>
      </c>
    </row>
    <row r="8" spans="1:18" ht="12" customHeight="1">
      <c r="A8" s="197"/>
      <c r="B8" s="96">
        <v>2.5</v>
      </c>
      <c r="C8" s="118" t="s">
        <v>148</v>
      </c>
      <c r="D8" s="118" t="s">
        <v>148</v>
      </c>
      <c r="E8" s="118" t="s">
        <v>148</v>
      </c>
      <c r="F8" s="82"/>
      <c r="G8" s="139"/>
      <c r="K8">
        <v>0</v>
      </c>
      <c r="L8">
        <v>0</v>
      </c>
      <c r="M8">
        <v>0</v>
      </c>
      <c r="P8">
        <v>0</v>
      </c>
      <c r="Q8">
        <v>0</v>
      </c>
      <c r="R8">
        <v>0</v>
      </c>
    </row>
    <row r="9" spans="1:18" ht="12" customHeight="1">
      <c r="A9" s="191">
        <v>50</v>
      </c>
      <c r="B9" s="96">
        <v>1.5</v>
      </c>
      <c r="C9" s="118" t="s">
        <v>148</v>
      </c>
      <c r="D9" s="118">
        <f t="shared" si="1"/>
        <v>873.59999999999991</v>
      </c>
      <c r="E9" s="118" t="s">
        <v>148</v>
      </c>
      <c r="F9" s="82"/>
      <c r="G9" s="139"/>
      <c r="K9">
        <v>0</v>
      </c>
      <c r="L9">
        <v>159.6</v>
      </c>
      <c r="M9">
        <v>0</v>
      </c>
      <c r="P9">
        <v>0</v>
      </c>
      <c r="Q9">
        <v>546</v>
      </c>
      <c r="R9">
        <v>0</v>
      </c>
    </row>
    <row r="10" spans="1:18" ht="12" customHeight="1">
      <c r="A10" s="191"/>
      <c r="B10" s="96">
        <v>2.5</v>
      </c>
      <c r="C10" s="118" t="s">
        <v>148</v>
      </c>
      <c r="D10" s="118" t="s">
        <v>148</v>
      </c>
      <c r="E10" s="118" t="s">
        <v>148</v>
      </c>
      <c r="F10" s="82"/>
      <c r="G10" s="139"/>
      <c r="K10">
        <v>0</v>
      </c>
      <c r="L10">
        <v>0</v>
      </c>
      <c r="M10">
        <v>0</v>
      </c>
      <c r="P10">
        <v>0</v>
      </c>
      <c r="Q10">
        <v>0</v>
      </c>
      <c r="R10">
        <v>0</v>
      </c>
    </row>
    <row r="11" spans="1:18" ht="12" customHeight="1">
      <c r="A11" s="191"/>
      <c r="B11" s="106">
        <v>5</v>
      </c>
      <c r="C11" s="118" t="s">
        <v>148</v>
      </c>
      <c r="D11" s="118" t="s">
        <v>148</v>
      </c>
      <c r="E11" s="118" t="s">
        <v>148</v>
      </c>
      <c r="F11" s="82"/>
      <c r="G11" s="139"/>
      <c r="K11">
        <v>0</v>
      </c>
      <c r="L11">
        <v>0</v>
      </c>
      <c r="M11">
        <v>0</v>
      </c>
      <c r="P11">
        <v>0</v>
      </c>
      <c r="Q11">
        <v>0</v>
      </c>
      <c r="R11">
        <v>0</v>
      </c>
    </row>
    <row r="12" spans="1:18" ht="12" customHeight="1">
      <c r="A12" s="191">
        <v>60</v>
      </c>
      <c r="B12" s="96">
        <v>1.5</v>
      </c>
      <c r="C12" s="118">
        <f t="shared" ref="C12:C47" si="2">ROUNDUP(K12*$N$2,0)*$O$5+P12</f>
        <v>801.59999999999991</v>
      </c>
      <c r="D12" s="118">
        <f t="shared" si="1"/>
        <v>873.59999999999991</v>
      </c>
      <c r="E12" s="118" t="s">
        <v>148</v>
      </c>
      <c r="F12" s="82"/>
      <c r="G12" s="139"/>
      <c r="K12">
        <v>146.18599999999998</v>
      </c>
      <c r="L12">
        <v>159.6</v>
      </c>
      <c r="M12">
        <v>0</v>
      </c>
      <c r="P12">
        <v>501</v>
      </c>
      <c r="Q12">
        <v>546</v>
      </c>
      <c r="R12">
        <v>0</v>
      </c>
    </row>
    <row r="13" spans="1:18" ht="12" customHeight="1">
      <c r="A13" s="191"/>
      <c r="B13" s="96">
        <v>2.5</v>
      </c>
      <c r="C13" s="118">
        <f t="shared" si="2"/>
        <v>824</v>
      </c>
      <c r="D13" s="118" t="s">
        <v>148</v>
      </c>
      <c r="E13" s="118" t="s">
        <v>148</v>
      </c>
      <c r="F13" s="82"/>
      <c r="G13" s="139"/>
      <c r="K13">
        <v>150.44200000000001</v>
      </c>
      <c r="L13">
        <v>0</v>
      </c>
      <c r="M13">
        <v>0</v>
      </c>
      <c r="P13">
        <v>515</v>
      </c>
      <c r="Q13">
        <v>0</v>
      </c>
      <c r="R13">
        <v>0</v>
      </c>
    </row>
    <row r="14" spans="1:18" ht="12" customHeight="1">
      <c r="A14" s="191"/>
      <c r="B14" s="106">
        <v>5</v>
      </c>
      <c r="C14" s="118">
        <f t="shared" si="2"/>
        <v>849.59999999999991</v>
      </c>
      <c r="D14" s="118" t="s">
        <v>148</v>
      </c>
      <c r="E14" s="118" t="s">
        <v>148</v>
      </c>
      <c r="F14" s="82"/>
      <c r="G14" s="139"/>
      <c r="K14">
        <v>154.94499999999999</v>
      </c>
      <c r="L14">
        <v>0</v>
      </c>
      <c r="M14">
        <v>0</v>
      </c>
      <c r="P14">
        <v>531</v>
      </c>
      <c r="Q14">
        <v>0</v>
      </c>
      <c r="R14">
        <v>0</v>
      </c>
    </row>
    <row r="15" spans="1:18" ht="12" customHeight="1">
      <c r="A15" s="191">
        <v>75</v>
      </c>
      <c r="B15" s="96">
        <v>1.5</v>
      </c>
      <c r="C15" s="118">
        <f t="shared" si="2"/>
        <v>801.59999999999991</v>
      </c>
      <c r="D15" s="118">
        <f t="shared" si="1"/>
        <v>849.59999999999991</v>
      </c>
      <c r="E15" s="118" t="s">
        <v>148</v>
      </c>
      <c r="F15" s="82"/>
      <c r="G15" s="139"/>
      <c r="K15">
        <v>146.18599999999998</v>
      </c>
      <c r="L15">
        <v>154.94499999999999</v>
      </c>
      <c r="M15">
        <v>0</v>
      </c>
      <c r="P15">
        <v>501</v>
      </c>
      <c r="Q15">
        <v>531</v>
      </c>
      <c r="R15">
        <v>0</v>
      </c>
    </row>
    <row r="16" spans="1:18" ht="12" customHeight="1">
      <c r="A16" s="191"/>
      <c r="B16" s="96">
        <v>2.5</v>
      </c>
      <c r="C16" s="118">
        <f t="shared" si="2"/>
        <v>824</v>
      </c>
      <c r="D16" s="118">
        <f t="shared" si="1"/>
        <v>873.59999999999991</v>
      </c>
      <c r="E16" s="118" t="s">
        <v>148</v>
      </c>
      <c r="F16" s="82"/>
      <c r="G16" s="139"/>
      <c r="K16">
        <v>150.44200000000001</v>
      </c>
      <c r="L16">
        <v>159.6</v>
      </c>
      <c r="M16">
        <v>0</v>
      </c>
      <c r="P16">
        <v>515</v>
      </c>
      <c r="Q16">
        <v>546</v>
      </c>
      <c r="R16">
        <v>0</v>
      </c>
    </row>
    <row r="17" spans="1:18" ht="12" customHeight="1">
      <c r="A17" s="191"/>
      <c r="B17" s="106">
        <v>5</v>
      </c>
      <c r="C17" s="118">
        <f t="shared" si="2"/>
        <v>849.59999999999991</v>
      </c>
      <c r="D17" s="118" t="s">
        <v>148</v>
      </c>
      <c r="E17" s="118" t="s">
        <v>148</v>
      </c>
      <c r="F17" s="82"/>
      <c r="G17" s="139"/>
      <c r="K17">
        <v>154.94499999999999</v>
      </c>
      <c r="L17">
        <v>0</v>
      </c>
      <c r="M17">
        <v>0</v>
      </c>
      <c r="P17">
        <v>531</v>
      </c>
      <c r="Q17">
        <v>0</v>
      </c>
      <c r="R17">
        <v>0</v>
      </c>
    </row>
    <row r="18" spans="1:18" ht="12" customHeight="1">
      <c r="A18" s="191">
        <v>80</v>
      </c>
      <c r="B18" s="96">
        <v>1.5</v>
      </c>
      <c r="C18" s="118">
        <f t="shared" si="2"/>
        <v>777.59999999999991</v>
      </c>
      <c r="D18" s="118">
        <f t="shared" si="1"/>
        <v>849.59999999999991</v>
      </c>
      <c r="E18" s="118" t="s">
        <v>148</v>
      </c>
      <c r="F18" s="82"/>
      <c r="G18" s="139"/>
      <c r="K18">
        <v>141.93</v>
      </c>
      <c r="L18">
        <v>154.94499999999999</v>
      </c>
      <c r="M18">
        <v>0</v>
      </c>
      <c r="P18">
        <v>486</v>
      </c>
      <c r="Q18">
        <v>531</v>
      </c>
      <c r="R18">
        <v>0</v>
      </c>
    </row>
    <row r="19" spans="1:18" ht="12" customHeight="1">
      <c r="A19" s="191"/>
      <c r="B19" s="96">
        <v>2.5</v>
      </c>
      <c r="C19" s="118">
        <f t="shared" si="2"/>
        <v>800</v>
      </c>
      <c r="D19" s="118">
        <f t="shared" si="1"/>
        <v>873.59999999999991</v>
      </c>
      <c r="E19" s="118" t="s">
        <v>148</v>
      </c>
      <c r="F19" s="41"/>
      <c r="G19" s="139"/>
      <c r="K19">
        <v>146.053</v>
      </c>
      <c r="L19">
        <v>159.6</v>
      </c>
      <c r="M19">
        <v>0</v>
      </c>
      <c r="P19">
        <v>500</v>
      </c>
      <c r="Q19">
        <v>546</v>
      </c>
      <c r="R19">
        <v>0</v>
      </c>
    </row>
    <row r="20" spans="1:18" ht="12" customHeight="1">
      <c r="A20" s="191"/>
      <c r="B20" s="106">
        <v>5</v>
      </c>
      <c r="C20" s="118">
        <f t="shared" si="2"/>
        <v>824</v>
      </c>
      <c r="D20" s="118" t="s">
        <v>148</v>
      </c>
      <c r="E20" s="118" t="s">
        <v>148</v>
      </c>
      <c r="F20" s="82"/>
      <c r="G20" s="139"/>
      <c r="K20">
        <v>150.44200000000001</v>
      </c>
      <c r="L20">
        <v>0</v>
      </c>
      <c r="M20">
        <v>0</v>
      </c>
      <c r="P20">
        <v>515</v>
      </c>
      <c r="Q20">
        <v>0</v>
      </c>
      <c r="R20">
        <v>0</v>
      </c>
    </row>
    <row r="21" spans="1:18" ht="12" customHeight="1">
      <c r="A21" s="191">
        <v>100</v>
      </c>
      <c r="B21" s="96">
        <v>1.5</v>
      </c>
      <c r="C21" s="118">
        <f t="shared" si="2"/>
        <v>777.59999999999991</v>
      </c>
      <c r="D21" s="118">
        <f t="shared" si="1"/>
        <v>824</v>
      </c>
      <c r="E21" s="118">
        <f t="shared" ref="E21:E47" si="3">ROUNDUP(M21*$N$2,0)*$O$5+R21</f>
        <v>849.59999999999991</v>
      </c>
      <c r="F21" s="79"/>
      <c r="G21" s="139"/>
      <c r="K21">
        <v>141.93</v>
      </c>
      <c r="L21">
        <v>150.44200000000001</v>
      </c>
      <c r="M21">
        <v>154.94499999999999</v>
      </c>
      <c r="P21">
        <v>486</v>
      </c>
      <c r="Q21">
        <v>515</v>
      </c>
      <c r="R21">
        <v>531</v>
      </c>
    </row>
    <row r="22" spans="1:18" ht="12" customHeight="1">
      <c r="A22" s="191"/>
      <c r="B22" s="96">
        <v>2.5</v>
      </c>
      <c r="C22" s="118">
        <f t="shared" si="2"/>
        <v>800</v>
      </c>
      <c r="D22" s="118">
        <f t="shared" si="1"/>
        <v>873.59999999999991</v>
      </c>
      <c r="E22" s="118">
        <f t="shared" si="3"/>
        <v>873.59999999999991</v>
      </c>
      <c r="F22" s="79"/>
      <c r="G22" s="139"/>
      <c r="K22">
        <v>146.053</v>
      </c>
      <c r="L22">
        <v>159.6</v>
      </c>
      <c r="M22">
        <v>159.6</v>
      </c>
      <c r="P22">
        <v>500</v>
      </c>
      <c r="Q22">
        <v>546</v>
      </c>
      <c r="R22">
        <v>546</v>
      </c>
    </row>
    <row r="23" spans="1:18" ht="12" customHeight="1">
      <c r="A23" s="191"/>
      <c r="B23" s="106">
        <v>5</v>
      </c>
      <c r="C23" s="118">
        <f t="shared" si="2"/>
        <v>824</v>
      </c>
      <c r="D23" s="118" t="s">
        <v>148</v>
      </c>
      <c r="E23" s="118" t="s">
        <v>148</v>
      </c>
      <c r="F23" s="82"/>
      <c r="G23" s="139"/>
      <c r="K23">
        <v>150.44200000000001</v>
      </c>
      <c r="L23">
        <v>0</v>
      </c>
      <c r="M23">
        <v>0</v>
      </c>
      <c r="P23">
        <v>515</v>
      </c>
      <c r="Q23">
        <v>0</v>
      </c>
      <c r="R23">
        <v>0</v>
      </c>
    </row>
    <row r="24" spans="1:18" ht="12" customHeight="1">
      <c r="A24" s="191">
        <v>125</v>
      </c>
      <c r="B24" s="96">
        <v>1.5</v>
      </c>
      <c r="C24" s="118">
        <f t="shared" si="2"/>
        <v>792</v>
      </c>
      <c r="D24" s="118">
        <f t="shared" si="1"/>
        <v>814.4</v>
      </c>
      <c r="E24" s="118">
        <f t="shared" si="3"/>
        <v>838.4</v>
      </c>
      <c r="F24" s="79"/>
      <c r="G24" s="139"/>
      <c r="K24">
        <v>144.43799999999999</v>
      </c>
      <c r="L24">
        <v>148.65599999999998</v>
      </c>
      <c r="M24">
        <v>153.10199999999998</v>
      </c>
      <c r="P24">
        <v>495</v>
      </c>
      <c r="Q24">
        <v>509</v>
      </c>
      <c r="R24">
        <v>524</v>
      </c>
    </row>
    <row r="25" spans="1:18" ht="12" customHeight="1">
      <c r="A25" s="191"/>
      <c r="B25" s="96">
        <v>2.5</v>
      </c>
      <c r="C25" s="118">
        <f t="shared" si="2"/>
        <v>814.4</v>
      </c>
      <c r="D25" s="118">
        <f t="shared" si="1"/>
        <v>838.4</v>
      </c>
      <c r="E25" s="118">
        <f t="shared" si="3"/>
        <v>864</v>
      </c>
      <c r="F25" s="79"/>
      <c r="G25" s="139"/>
      <c r="K25">
        <v>148.65599999999998</v>
      </c>
      <c r="L25">
        <v>153.10199999999998</v>
      </c>
      <c r="M25">
        <v>157.69999999999999</v>
      </c>
      <c r="P25">
        <v>509</v>
      </c>
      <c r="Q25">
        <v>524</v>
      </c>
      <c r="R25">
        <v>540</v>
      </c>
    </row>
    <row r="26" spans="1:18" ht="12" customHeight="1">
      <c r="A26" s="191"/>
      <c r="B26" s="106">
        <v>5</v>
      </c>
      <c r="C26" s="118">
        <f t="shared" si="2"/>
        <v>838.4</v>
      </c>
      <c r="D26" s="118" t="s">
        <v>148</v>
      </c>
      <c r="E26" s="118" t="s">
        <v>148</v>
      </c>
      <c r="F26" s="82"/>
      <c r="G26" s="139"/>
      <c r="K26">
        <v>153.10199999999998</v>
      </c>
      <c r="L26">
        <v>0</v>
      </c>
      <c r="M26">
        <v>0</v>
      </c>
      <c r="P26">
        <v>524</v>
      </c>
      <c r="Q26">
        <v>0</v>
      </c>
      <c r="R26">
        <v>0</v>
      </c>
    </row>
    <row r="27" spans="1:18" ht="12" customHeight="1">
      <c r="A27" s="191">
        <v>150</v>
      </c>
      <c r="B27" s="96">
        <v>1.5</v>
      </c>
      <c r="C27" s="118">
        <f t="shared" si="2"/>
        <v>792</v>
      </c>
      <c r="D27" s="118">
        <f t="shared" si="1"/>
        <v>814.4</v>
      </c>
      <c r="E27" s="118">
        <f t="shared" si="3"/>
        <v>838.4</v>
      </c>
      <c r="F27" s="79"/>
      <c r="G27" s="139"/>
      <c r="K27">
        <v>144.43799999999999</v>
      </c>
      <c r="L27">
        <v>148.65599999999998</v>
      </c>
      <c r="M27">
        <v>153.10199999999998</v>
      </c>
      <c r="P27">
        <v>495</v>
      </c>
      <c r="Q27">
        <v>509</v>
      </c>
      <c r="R27">
        <v>524</v>
      </c>
    </row>
    <row r="28" spans="1:18" ht="12" customHeight="1">
      <c r="A28" s="191"/>
      <c r="B28" s="96">
        <v>2.5</v>
      </c>
      <c r="C28" s="118">
        <f t="shared" si="2"/>
        <v>814.4</v>
      </c>
      <c r="D28" s="118">
        <f t="shared" si="1"/>
        <v>838.4</v>
      </c>
      <c r="E28" s="118">
        <f t="shared" si="3"/>
        <v>864</v>
      </c>
      <c r="F28" s="79"/>
      <c r="G28" s="139"/>
      <c r="K28">
        <v>148.65599999999998</v>
      </c>
      <c r="L28">
        <v>153.10199999999998</v>
      </c>
      <c r="M28">
        <v>157.69999999999999</v>
      </c>
      <c r="P28">
        <v>509</v>
      </c>
      <c r="Q28">
        <v>524</v>
      </c>
      <c r="R28">
        <v>540</v>
      </c>
    </row>
    <row r="29" spans="1:18" ht="12" customHeight="1">
      <c r="A29" s="191"/>
      <c r="B29" s="106">
        <v>5</v>
      </c>
      <c r="C29" s="118">
        <f t="shared" si="2"/>
        <v>838.4</v>
      </c>
      <c r="D29" s="118" t="s">
        <v>148</v>
      </c>
      <c r="E29" s="118" t="s">
        <v>148</v>
      </c>
      <c r="F29" s="82"/>
      <c r="G29" s="139"/>
      <c r="K29">
        <v>153.10199999999998</v>
      </c>
      <c r="L29">
        <v>0</v>
      </c>
      <c r="M29">
        <v>0</v>
      </c>
      <c r="P29">
        <v>524</v>
      </c>
      <c r="Q29">
        <v>0</v>
      </c>
      <c r="R29">
        <v>0</v>
      </c>
    </row>
    <row r="30" spans="1:18" ht="12" customHeight="1">
      <c r="A30" s="191">
        <v>200</v>
      </c>
      <c r="B30" s="96">
        <v>2.5</v>
      </c>
      <c r="C30" s="118">
        <f t="shared" si="2"/>
        <v>814.4</v>
      </c>
      <c r="D30" s="118">
        <f t="shared" si="1"/>
        <v>814.4</v>
      </c>
      <c r="E30" s="118">
        <f t="shared" si="3"/>
        <v>838.4</v>
      </c>
      <c r="F30" s="79"/>
      <c r="G30" s="139"/>
      <c r="K30">
        <v>148.76999999999998</v>
      </c>
      <c r="L30">
        <v>148.65599999999998</v>
      </c>
      <c r="M30">
        <v>153.10199999999998</v>
      </c>
      <c r="P30">
        <v>509</v>
      </c>
      <c r="Q30">
        <v>509</v>
      </c>
      <c r="R30">
        <v>524</v>
      </c>
    </row>
    <row r="31" spans="1:18" ht="12" customHeight="1">
      <c r="A31" s="191"/>
      <c r="B31" s="106">
        <v>5</v>
      </c>
      <c r="C31" s="118">
        <f t="shared" si="2"/>
        <v>838.4</v>
      </c>
      <c r="D31" s="118">
        <f t="shared" si="1"/>
        <v>838.4</v>
      </c>
      <c r="E31" s="118">
        <f t="shared" si="3"/>
        <v>864</v>
      </c>
      <c r="F31" s="79"/>
      <c r="G31" s="139"/>
      <c r="K31">
        <v>153.10199999999998</v>
      </c>
      <c r="L31">
        <v>153.10199999999998</v>
      </c>
      <c r="M31">
        <v>157.69999999999999</v>
      </c>
      <c r="P31">
        <v>524</v>
      </c>
      <c r="Q31">
        <v>524</v>
      </c>
      <c r="R31">
        <v>540</v>
      </c>
    </row>
    <row r="32" spans="1:18" ht="12" customHeight="1">
      <c r="A32" s="191"/>
      <c r="B32" s="106">
        <v>10</v>
      </c>
      <c r="C32" s="118">
        <f t="shared" si="2"/>
        <v>864</v>
      </c>
      <c r="D32" s="118" t="s">
        <v>148</v>
      </c>
      <c r="E32" s="118" t="s">
        <v>148</v>
      </c>
      <c r="F32" s="82"/>
      <c r="G32" s="139"/>
      <c r="K32">
        <v>157.69999999999999</v>
      </c>
      <c r="L32">
        <v>0</v>
      </c>
      <c r="M32">
        <v>0</v>
      </c>
      <c r="P32">
        <v>540</v>
      </c>
      <c r="Q32">
        <v>0</v>
      </c>
      <c r="R32">
        <v>0</v>
      </c>
    </row>
    <row r="33" spans="1:18" ht="12" customHeight="1">
      <c r="A33" s="191">
        <v>250</v>
      </c>
      <c r="B33" s="96">
        <v>2.5</v>
      </c>
      <c r="C33" s="118">
        <f t="shared" si="2"/>
        <v>1188.8</v>
      </c>
      <c r="D33" s="118">
        <f t="shared" si="1"/>
        <v>792</v>
      </c>
      <c r="E33" s="118">
        <f t="shared" si="3"/>
        <v>838.4</v>
      </c>
      <c r="F33" s="79"/>
      <c r="G33" s="139"/>
      <c r="K33">
        <v>217.07499999999999</v>
      </c>
      <c r="L33">
        <v>144.43799999999999</v>
      </c>
      <c r="M33">
        <v>153.10199999999998</v>
      </c>
      <c r="P33">
        <v>743</v>
      </c>
      <c r="Q33">
        <v>495</v>
      </c>
      <c r="R33">
        <v>524</v>
      </c>
    </row>
    <row r="34" spans="1:18" ht="12" customHeight="1">
      <c r="A34" s="191"/>
      <c r="B34" s="106">
        <v>5</v>
      </c>
      <c r="C34" s="118">
        <f t="shared" si="2"/>
        <v>790.4</v>
      </c>
      <c r="D34" s="118">
        <f t="shared" si="1"/>
        <v>814.4</v>
      </c>
      <c r="E34" s="118">
        <f t="shared" si="3"/>
        <v>864</v>
      </c>
      <c r="F34" s="79"/>
      <c r="G34" s="139"/>
      <c r="K34">
        <v>144.32399999999998</v>
      </c>
      <c r="L34">
        <v>148.65599999999998</v>
      </c>
      <c r="M34">
        <v>157.69999999999999</v>
      </c>
      <c r="P34">
        <v>494</v>
      </c>
      <c r="Q34">
        <v>509</v>
      </c>
      <c r="R34">
        <v>540</v>
      </c>
    </row>
    <row r="35" spans="1:18" ht="12" customHeight="1">
      <c r="A35" s="191"/>
      <c r="B35" s="106">
        <v>10</v>
      </c>
      <c r="C35" s="118">
        <f t="shared" si="2"/>
        <v>814.4</v>
      </c>
      <c r="D35" s="118">
        <f t="shared" si="1"/>
        <v>838.4</v>
      </c>
      <c r="E35" s="118">
        <f t="shared" si="3"/>
        <v>864</v>
      </c>
      <c r="F35" s="82"/>
      <c r="G35" s="139"/>
      <c r="K35">
        <v>148.65599999999998</v>
      </c>
      <c r="L35">
        <v>153.10199999999998</v>
      </c>
      <c r="M35">
        <v>157.69999999999999</v>
      </c>
      <c r="P35">
        <v>509</v>
      </c>
      <c r="Q35">
        <v>524</v>
      </c>
      <c r="R35">
        <v>540</v>
      </c>
    </row>
    <row r="36" spans="1:18" ht="12" customHeight="1">
      <c r="A36" s="191">
        <v>300</v>
      </c>
      <c r="B36" s="96">
        <v>2.5</v>
      </c>
      <c r="C36" s="118">
        <f t="shared" si="2"/>
        <v>769.59999999999991</v>
      </c>
      <c r="D36" s="118">
        <f t="shared" si="1"/>
        <v>792</v>
      </c>
      <c r="E36" s="118">
        <f t="shared" si="3"/>
        <v>814.4</v>
      </c>
      <c r="F36" s="79"/>
      <c r="G36" s="139"/>
      <c r="K36">
        <v>140.35300000000001</v>
      </c>
      <c r="L36">
        <v>144.43799999999999</v>
      </c>
      <c r="M36">
        <v>148.76999999999998</v>
      </c>
      <c r="P36">
        <v>481</v>
      </c>
      <c r="Q36">
        <v>495</v>
      </c>
      <c r="R36">
        <v>509</v>
      </c>
    </row>
    <row r="37" spans="1:18" ht="12" customHeight="1">
      <c r="A37" s="191"/>
      <c r="B37" s="106">
        <v>5</v>
      </c>
      <c r="C37" s="118">
        <f t="shared" si="2"/>
        <v>792</v>
      </c>
      <c r="D37" s="118">
        <f t="shared" si="1"/>
        <v>814.4</v>
      </c>
      <c r="E37" s="118">
        <f t="shared" si="3"/>
        <v>838.4</v>
      </c>
      <c r="F37" s="79"/>
      <c r="G37" s="139"/>
      <c r="K37">
        <v>144.43799999999999</v>
      </c>
      <c r="L37">
        <v>148.65599999999998</v>
      </c>
      <c r="M37">
        <v>153.10199999999998</v>
      </c>
      <c r="P37">
        <v>495</v>
      </c>
      <c r="Q37">
        <v>509</v>
      </c>
      <c r="R37">
        <v>524</v>
      </c>
    </row>
    <row r="38" spans="1:18" ht="12" customHeight="1">
      <c r="A38" s="191"/>
      <c r="B38" s="106">
        <v>10</v>
      </c>
      <c r="C38" s="118">
        <f t="shared" si="2"/>
        <v>814.4</v>
      </c>
      <c r="D38" s="118">
        <f t="shared" si="1"/>
        <v>838.4</v>
      </c>
      <c r="E38" s="118">
        <f t="shared" si="3"/>
        <v>864</v>
      </c>
      <c r="F38" s="79"/>
      <c r="G38" s="139"/>
      <c r="K38">
        <v>148.76999999999998</v>
      </c>
      <c r="L38">
        <v>153.10199999999998</v>
      </c>
      <c r="M38">
        <v>157.69999999999999</v>
      </c>
      <c r="P38">
        <v>509</v>
      </c>
      <c r="Q38">
        <v>524</v>
      </c>
      <c r="R38">
        <v>540</v>
      </c>
    </row>
    <row r="39" spans="1:18" ht="12" customHeight="1">
      <c r="A39" s="191">
        <v>400</v>
      </c>
      <c r="B39" s="96">
        <v>2.5</v>
      </c>
      <c r="C39" s="118">
        <f t="shared" si="2"/>
        <v>769.59999999999991</v>
      </c>
      <c r="D39" s="118">
        <f t="shared" si="1"/>
        <v>792</v>
      </c>
      <c r="E39" s="118">
        <f t="shared" si="3"/>
        <v>814.4</v>
      </c>
      <c r="F39" s="79"/>
      <c r="G39" s="139"/>
      <c r="K39">
        <v>140.35300000000001</v>
      </c>
      <c r="L39">
        <v>144.43799999999999</v>
      </c>
      <c r="M39">
        <v>148.76999999999998</v>
      </c>
      <c r="P39">
        <v>481</v>
      </c>
      <c r="Q39">
        <v>495</v>
      </c>
      <c r="R39">
        <v>509</v>
      </c>
    </row>
    <row r="40" spans="1:18" ht="12" customHeight="1">
      <c r="A40" s="191"/>
      <c r="B40" s="106">
        <v>5</v>
      </c>
      <c r="C40" s="118">
        <f t="shared" si="2"/>
        <v>792</v>
      </c>
      <c r="D40" s="118">
        <f t="shared" si="1"/>
        <v>814.4</v>
      </c>
      <c r="E40" s="118">
        <f t="shared" si="3"/>
        <v>838.4</v>
      </c>
      <c r="F40" s="79"/>
      <c r="G40" s="139"/>
      <c r="K40">
        <v>144.43799999999999</v>
      </c>
      <c r="L40">
        <v>148.65599999999998</v>
      </c>
      <c r="M40">
        <v>153.10199999999998</v>
      </c>
      <c r="P40">
        <v>495</v>
      </c>
      <c r="Q40">
        <v>509</v>
      </c>
      <c r="R40">
        <v>524</v>
      </c>
    </row>
    <row r="41" spans="1:18" ht="12" customHeight="1">
      <c r="A41" s="191"/>
      <c r="B41" s="106">
        <v>10</v>
      </c>
      <c r="C41" s="118">
        <f t="shared" si="2"/>
        <v>814.4</v>
      </c>
      <c r="D41" s="118">
        <f t="shared" si="1"/>
        <v>838.4</v>
      </c>
      <c r="E41" s="118">
        <f t="shared" si="3"/>
        <v>864</v>
      </c>
      <c r="F41" s="79"/>
      <c r="G41" s="139"/>
      <c r="K41">
        <v>148.76999999999998</v>
      </c>
      <c r="L41">
        <v>153.10199999999998</v>
      </c>
      <c r="M41">
        <v>157.69999999999999</v>
      </c>
      <c r="P41">
        <v>509</v>
      </c>
      <c r="Q41">
        <v>524</v>
      </c>
      <c r="R41">
        <v>540</v>
      </c>
    </row>
    <row r="42" spans="1:18" ht="12" customHeight="1">
      <c r="A42" s="191">
        <v>500</v>
      </c>
      <c r="B42" s="96">
        <v>2.5</v>
      </c>
      <c r="C42" s="118">
        <f t="shared" si="2"/>
        <v>792</v>
      </c>
      <c r="D42" s="118">
        <f t="shared" si="1"/>
        <v>792</v>
      </c>
      <c r="E42" s="118">
        <f t="shared" si="3"/>
        <v>838.4</v>
      </c>
      <c r="F42" s="79"/>
      <c r="G42" s="139"/>
      <c r="K42">
        <v>144.43799999999999</v>
      </c>
      <c r="L42">
        <v>144.43799999999999</v>
      </c>
      <c r="M42">
        <v>153.10199999999998</v>
      </c>
      <c r="P42">
        <v>495</v>
      </c>
      <c r="Q42">
        <v>495</v>
      </c>
      <c r="R42">
        <v>524</v>
      </c>
    </row>
    <row r="43" spans="1:18" ht="12" customHeight="1">
      <c r="A43" s="191"/>
      <c r="B43" s="106">
        <v>5</v>
      </c>
      <c r="C43" s="118">
        <f t="shared" si="2"/>
        <v>792</v>
      </c>
      <c r="D43" s="118">
        <f t="shared" si="1"/>
        <v>814.4</v>
      </c>
      <c r="E43" s="118">
        <f t="shared" si="3"/>
        <v>838.4</v>
      </c>
      <c r="F43" s="79"/>
      <c r="G43" s="139"/>
      <c r="K43">
        <v>144.43799999999999</v>
      </c>
      <c r="L43">
        <v>148.65599999999998</v>
      </c>
      <c r="M43">
        <v>153.10199999999998</v>
      </c>
      <c r="P43">
        <v>495</v>
      </c>
      <c r="Q43">
        <v>509</v>
      </c>
      <c r="R43">
        <v>524</v>
      </c>
    </row>
    <row r="44" spans="1:18" ht="12" customHeight="1">
      <c r="A44" s="191"/>
      <c r="B44" s="106">
        <v>10</v>
      </c>
      <c r="C44" s="118">
        <f t="shared" si="2"/>
        <v>814.4</v>
      </c>
      <c r="D44" s="118">
        <f t="shared" si="1"/>
        <v>838.4</v>
      </c>
      <c r="E44" s="118">
        <f t="shared" si="3"/>
        <v>864</v>
      </c>
      <c r="F44" s="79"/>
      <c r="G44" s="139"/>
      <c r="K44">
        <v>148.76999999999998</v>
      </c>
      <c r="L44">
        <v>153.10199999999998</v>
      </c>
      <c r="M44">
        <v>157.69999999999999</v>
      </c>
      <c r="P44">
        <v>509</v>
      </c>
      <c r="Q44">
        <v>524</v>
      </c>
      <c r="R44">
        <v>540</v>
      </c>
    </row>
    <row r="45" spans="1:18" ht="12" customHeight="1">
      <c r="A45" s="191">
        <v>600</v>
      </c>
      <c r="B45" s="96">
        <v>2.5</v>
      </c>
      <c r="C45" s="118">
        <f t="shared" si="2"/>
        <v>792</v>
      </c>
      <c r="D45" s="118">
        <f t="shared" si="1"/>
        <v>792</v>
      </c>
      <c r="E45" s="118">
        <f t="shared" si="3"/>
        <v>814.4</v>
      </c>
      <c r="F45" s="79"/>
      <c r="G45" s="139"/>
      <c r="K45">
        <v>144.43799999999999</v>
      </c>
      <c r="L45">
        <v>144.43799999999999</v>
      </c>
      <c r="M45">
        <v>148.76999999999998</v>
      </c>
      <c r="P45">
        <v>495</v>
      </c>
      <c r="Q45">
        <v>495</v>
      </c>
      <c r="R45">
        <v>509</v>
      </c>
    </row>
    <row r="46" spans="1:18" ht="12" customHeight="1">
      <c r="A46" s="191"/>
      <c r="B46" s="106">
        <v>5</v>
      </c>
      <c r="C46" s="118">
        <f t="shared" si="2"/>
        <v>814.4</v>
      </c>
      <c r="D46" s="118">
        <f t="shared" si="1"/>
        <v>814.4</v>
      </c>
      <c r="E46" s="118">
        <f t="shared" si="3"/>
        <v>838.4</v>
      </c>
      <c r="F46" s="79"/>
      <c r="G46" s="139"/>
      <c r="K46">
        <v>148.65599999999998</v>
      </c>
      <c r="L46">
        <v>148.65599999999998</v>
      </c>
      <c r="M46">
        <v>153.10199999999998</v>
      </c>
      <c r="P46">
        <v>509</v>
      </c>
      <c r="Q46">
        <v>509</v>
      </c>
      <c r="R46">
        <v>524</v>
      </c>
    </row>
    <row r="47" spans="1:18" ht="12" customHeight="1">
      <c r="A47" s="191"/>
      <c r="B47" s="106">
        <v>10</v>
      </c>
      <c r="C47" s="118">
        <f t="shared" si="2"/>
        <v>838.4</v>
      </c>
      <c r="D47" s="118">
        <f t="shared" si="1"/>
        <v>838.4</v>
      </c>
      <c r="E47" s="118">
        <f t="shared" si="3"/>
        <v>864</v>
      </c>
      <c r="F47" s="79"/>
      <c r="G47" s="139"/>
      <c r="K47">
        <v>153.10199999999998</v>
      </c>
      <c r="L47">
        <v>153.10199999999998</v>
      </c>
      <c r="M47">
        <v>157.69999999999999</v>
      </c>
      <c r="P47">
        <v>524</v>
      </c>
      <c r="Q47">
        <v>524</v>
      </c>
      <c r="R47">
        <v>540</v>
      </c>
    </row>
    <row r="48" spans="1:18" ht="27" customHeight="1">
      <c r="A48" s="192" t="s">
        <v>133</v>
      </c>
      <c r="B48" s="167"/>
      <c r="C48" s="167"/>
      <c r="D48" s="167"/>
      <c r="E48" s="167"/>
      <c r="F48" s="167"/>
      <c r="G48" s="167"/>
    </row>
    <row r="49" spans="1:18" ht="12.75" customHeight="1">
      <c r="A49" s="168" t="s">
        <v>135</v>
      </c>
      <c r="B49" s="169"/>
      <c r="C49" s="169"/>
      <c r="D49" s="169"/>
      <c r="E49" s="169"/>
      <c r="F49" s="169"/>
      <c r="G49" s="169"/>
    </row>
    <row r="50" spans="1:18" ht="50.25" customHeight="1">
      <c r="A50" s="193" t="s">
        <v>134</v>
      </c>
      <c r="B50" s="194"/>
      <c r="C50" s="194"/>
      <c r="D50" s="194"/>
      <c r="E50" s="194"/>
      <c r="F50" s="194"/>
      <c r="G50" s="194"/>
    </row>
    <row r="51" spans="1:18" ht="23.65" customHeight="1">
      <c r="A51" s="183" t="s">
        <v>43</v>
      </c>
      <c r="B51" s="184"/>
      <c r="C51" s="184"/>
      <c r="D51" s="184"/>
      <c r="E51" s="185"/>
      <c r="F51" s="78"/>
      <c r="G51" s="138"/>
    </row>
    <row r="52" spans="1:18" ht="36.4" customHeight="1">
      <c r="A52" s="11" t="s">
        <v>41</v>
      </c>
      <c r="B52" s="9" t="s">
        <v>24</v>
      </c>
      <c r="C52" s="19" t="s">
        <v>25</v>
      </c>
      <c r="D52" s="19" t="s">
        <v>26</v>
      </c>
      <c r="E52" s="19" t="s">
        <v>27</v>
      </c>
      <c r="F52" s="63"/>
      <c r="G52" s="138"/>
    </row>
    <row r="53" spans="1:18" ht="12" customHeight="1">
      <c r="A53" s="164">
        <v>75</v>
      </c>
      <c r="B53" s="12">
        <v>2.5</v>
      </c>
      <c r="C53" s="61">
        <f>ROUNDUP(K53*$N$2,0)*$O$54+P54</f>
        <v>873.59999999999991</v>
      </c>
      <c r="D53" s="61">
        <f t="shared" ref="D53" si="4">ROUNDUP(L53*$N$2,0)*$O$54+Q54</f>
        <v>899.2</v>
      </c>
      <c r="E53" s="61" t="s">
        <v>148</v>
      </c>
      <c r="F53" s="79"/>
      <c r="G53" s="138"/>
      <c r="K53">
        <v>159.39099999999999</v>
      </c>
      <c r="L53">
        <v>164.17899999999997</v>
      </c>
      <c r="M53">
        <v>0</v>
      </c>
    </row>
    <row r="54" spans="1:18" ht="12" customHeight="1">
      <c r="A54" s="165"/>
      <c r="B54" s="13">
        <v>5</v>
      </c>
      <c r="C54" s="61">
        <f t="shared" ref="C54:C93" si="5">ROUNDUP(K54*$N$2,0)*$O$54+P55</f>
        <v>899.2</v>
      </c>
      <c r="D54" s="61">
        <f t="shared" ref="D54:D94" si="6">ROUNDUP(L54*$N$2,0)*$O$54+Q55</f>
        <v>926.4</v>
      </c>
      <c r="E54" s="61" t="s">
        <v>148</v>
      </c>
      <c r="F54" s="79"/>
      <c r="G54" s="138"/>
      <c r="K54">
        <v>164.17899999999997</v>
      </c>
      <c r="L54">
        <v>169.1</v>
      </c>
      <c r="M54">
        <v>0</v>
      </c>
      <c r="O54">
        <v>0.6</v>
      </c>
      <c r="P54">
        <v>546</v>
      </c>
      <c r="Q54">
        <v>562</v>
      </c>
      <c r="R54">
        <v>0</v>
      </c>
    </row>
    <row r="55" spans="1:18" ht="12" customHeight="1">
      <c r="A55" s="166"/>
      <c r="B55" s="11" t="s">
        <v>28</v>
      </c>
      <c r="C55" s="61" t="s">
        <v>148</v>
      </c>
      <c r="D55" s="61" t="s">
        <v>148</v>
      </c>
      <c r="E55" s="61" t="s">
        <v>148</v>
      </c>
      <c r="F55" s="79"/>
      <c r="G55" s="138"/>
      <c r="K55">
        <v>0</v>
      </c>
      <c r="L55">
        <v>0</v>
      </c>
      <c r="M55">
        <v>0</v>
      </c>
      <c r="P55">
        <v>562</v>
      </c>
      <c r="Q55">
        <v>579</v>
      </c>
      <c r="R55">
        <v>0</v>
      </c>
    </row>
    <row r="56" spans="1:18" ht="12" customHeight="1">
      <c r="A56" s="164">
        <v>80</v>
      </c>
      <c r="B56" s="12">
        <v>2.5</v>
      </c>
      <c r="C56" s="61">
        <f t="shared" si="5"/>
        <v>899.2</v>
      </c>
      <c r="D56" s="61">
        <f t="shared" si="6"/>
        <v>926.4</v>
      </c>
      <c r="E56" s="61" t="s">
        <v>148</v>
      </c>
      <c r="F56" s="79"/>
      <c r="G56" s="138"/>
      <c r="K56">
        <v>164.17899999999997</v>
      </c>
      <c r="L56">
        <v>169.1</v>
      </c>
      <c r="M56">
        <v>0</v>
      </c>
      <c r="P56">
        <v>0</v>
      </c>
      <c r="Q56">
        <v>0</v>
      </c>
      <c r="R56">
        <v>0</v>
      </c>
    </row>
    <row r="57" spans="1:18" ht="12" customHeight="1">
      <c r="A57" s="165"/>
      <c r="B57" s="13">
        <v>5</v>
      </c>
      <c r="C57" s="61">
        <f t="shared" si="5"/>
        <v>926.4</v>
      </c>
      <c r="D57" s="61" t="s">
        <v>148</v>
      </c>
      <c r="E57" s="61" t="s">
        <v>148</v>
      </c>
      <c r="F57" s="79"/>
      <c r="G57" s="138"/>
      <c r="K57">
        <v>169.1</v>
      </c>
      <c r="L57">
        <v>0</v>
      </c>
      <c r="M57">
        <v>0</v>
      </c>
      <c r="P57">
        <v>562</v>
      </c>
      <c r="Q57">
        <v>579</v>
      </c>
      <c r="R57">
        <v>0</v>
      </c>
    </row>
    <row r="58" spans="1:18" ht="12" customHeight="1">
      <c r="A58" s="166"/>
      <c r="B58" s="11" t="s">
        <v>28</v>
      </c>
      <c r="C58" s="61" t="s">
        <v>148</v>
      </c>
      <c r="D58" s="61" t="s">
        <v>148</v>
      </c>
      <c r="E58" s="61" t="s">
        <v>148</v>
      </c>
      <c r="F58" s="79"/>
      <c r="G58" s="138"/>
      <c r="K58">
        <v>0</v>
      </c>
      <c r="L58">
        <v>0</v>
      </c>
      <c r="M58">
        <v>0</v>
      </c>
      <c r="P58">
        <v>579</v>
      </c>
      <c r="Q58">
        <v>0</v>
      </c>
      <c r="R58">
        <v>0</v>
      </c>
    </row>
    <row r="59" spans="1:18" ht="12" customHeight="1">
      <c r="A59" s="186">
        <v>100</v>
      </c>
      <c r="B59" s="12">
        <v>1.5</v>
      </c>
      <c r="C59" s="61">
        <f t="shared" si="5"/>
        <v>848</v>
      </c>
      <c r="D59" s="61">
        <f t="shared" si="6"/>
        <v>873.59999999999991</v>
      </c>
      <c r="E59" s="61" t="s">
        <v>148</v>
      </c>
      <c r="F59" s="79"/>
      <c r="G59" s="138"/>
      <c r="K59">
        <v>154.88799999999998</v>
      </c>
      <c r="L59">
        <v>159.52399999999997</v>
      </c>
      <c r="M59">
        <v>0</v>
      </c>
      <c r="P59">
        <v>0</v>
      </c>
      <c r="Q59">
        <v>0</v>
      </c>
      <c r="R59">
        <v>0</v>
      </c>
    </row>
    <row r="60" spans="1:18" ht="12" customHeight="1">
      <c r="A60" s="187"/>
      <c r="B60" s="12">
        <v>2.5</v>
      </c>
      <c r="C60" s="61">
        <f t="shared" si="5"/>
        <v>873.59999999999991</v>
      </c>
      <c r="D60" s="61">
        <f t="shared" si="6"/>
        <v>899.2</v>
      </c>
      <c r="E60" s="61" t="s">
        <v>148</v>
      </c>
      <c r="F60" s="79"/>
      <c r="G60" s="138"/>
      <c r="K60">
        <v>159.39099999999999</v>
      </c>
      <c r="L60">
        <v>164.17899999999997</v>
      </c>
      <c r="M60">
        <v>0</v>
      </c>
      <c r="P60">
        <v>530</v>
      </c>
      <c r="Q60">
        <v>546</v>
      </c>
      <c r="R60">
        <v>0</v>
      </c>
    </row>
    <row r="61" spans="1:18" ht="12" customHeight="1">
      <c r="A61" s="188"/>
      <c r="B61" s="13">
        <v>5</v>
      </c>
      <c r="C61" s="61">
        <f t="shared" si="5"/>
        <v>899.2</v>
      </c>
      <c r="D61" s="61">
        <f t="shared" si="6"/>
        <v>926.4</v>
      </c>
      <c r="E61" s="61" t="s">
        <v>148</v>
      </c>
      <c r="F61" s="79"/>
      <c r="G61" s="138"/>
      <c r="K61">
        <v>164.17899999999997</v>
      </c>
      <c r="L61">
        <v>169.1</v>
      </c>
      <c r="M61">
        <v>0</v>
      </c>
      <c r="P61">
        <v>546</v>
      </c>
      <c r="Q61">
        <v>562</v>
      </c>
      <c r="R61">
        <v>0</v>
      </c>
    </row>
    <row r="62" spans="1:18" ht="12" customHeight="1">
      <c r="A62" s="186">
        <v>125</v>
      </c>
      <c r="B62" s="12">
        <v>1.5</v>
      </c>
      <c r="C62" s="61">
        <f t="shared" si="5"/>
        <v>848</v>
      </c>
      <c r="D62" s="61">
        <f t="shared" si="6"/>
        <v>873.59999999999991</v>
      </c>
      <c r="E62" s="61" t="s">
        <v>148</v>
      </c>
      <c r="F62" s="79"/>
      <c r="G62" s="138"/>
      <c r="K62">
        <v>154.88799999999998</v>
      </c>
      <c r="L62">
        <v>159.52399999999997</v>
      </c>
      <c r="M62">
        <v>0</v>
      </c>
      <c r="P62">
        <v>562</v>
      </c>
      <c r="Q62">
        <v>579</v>
      </c>
      <c r="R62">
        <v>0</v>
      </c>
    </row>
    <row r="63" spans="1:18" ht="12" customHeight="1">
      <c r="A63" s="187"/>
      <c r="B63" s="12">
        <v>2.5</v>
      </c>
      <c r="C63" s="61">
        <f t="shared" si="5"/>
        <v>873.59999999999991</v>
      </c>
      <c r="D63" s="61">
        <f t="shared" si="6"/>
        <v>899.2</v>
      </c>
      <c r="E63" s="61" t="s">
        <v>148</v>
      </c>
      <c r="F63" s="79"/>
      <c r="G63" s="138"/>
      <c r="K63">
        <v>159.39099999999999</v>
      </c>
      <c r="L63">
        <v>164.17899999999997</v>
      </c>
      <c r="M63">
        <v>0</v>
      </c>
      <c r="P63">
        <v>530</v>
      </c>
      <c r="Q63">
        <v>546</v>
      </c>
      <c r="R63">
        <v>0</v>
      </c>
    </row>
    <row r="64" spans="1:18" ht="12" customHeight="1">
      <c r="A64" s="188"/>
      <c r="B64" s="13">
        <v>5</v>
      </c>
      <c r="C64" s="61">
        <f t="shared" si="5"/>
        <v>899.2</v>
      </c>
      <c r="D64" s="61">
        <f t="shared" si="6"/>
        <v>926.4</v>
      </c>
      <c r="E64" s="61" t="s">
        <v>148</v>
      </c>
      <c r="F64" s="79"/>
      <c r="G64" s="138"/>
      <c r="K64">
        <v>164.17899999999997</v>
      </c>
      <c r="L64">
        <v>169.1</v>
      </c>
      <c r="M64">
        <v>0</v>
      </c>
      <c r="P64">
        <v>546</v>
      </c>
      <c r="Q64">
        <v>562</v>
      </c>
      <c r="R64">
        <v>0</v>
      </c>
    </row>
    <row r="65" spans="1:18" ht="12" customHeight="1">
      <c r="A65" s="186">
        <v>150</v>
      </c>
      <c r="B65" s="12">
        <v>1.5</v>
      </c>
      <c r="C65" s="61">
        <f t="shared" si="5"/>
        <v>824</v>
      </c>
      <c r="D65" s="61">
        <f t="shared" si="6"/>
        <v>848</v>
      </c>
      <c r="E65" s="61">
        <f t="shared" ref="E65:E94" si="7">ROUNDUP(M65*$N$2,0)*$O$54+R66</f>
        <v>873.59999999999991</v>
      </c>
      <c r="F65" s="79"/>
      <c r="G65" s="138"/>
      <c r="K65">
        <v>150.499</v>
      </c>
      <c r="L65">
        <v>154.88799999999998</v>
      </c>
      <c r="M65">
        <v>159.52399999999997</v>
      </c>
      <c r="P65">
        <v>562</v>
      </c>
      <c r="Q65">
        <v>579</v>
      </c>
      <c r="R65">
        <v>0</v>
      </c>
    </row>
    <row r="66" spans="1:18" ht="12" customHeight="1">
      <c r="A66" s="187"/>
      <c r="B66" s="12">
        <v>2.5</v>
      </c>
      <c r="C66" s="61">
        <f t="shared" si="5"/>
        <v>848</v>
      </c>
      <c r="D66" s="61">
        <f t="shared" si="6"/>
        <v>873.59999999999991</v>
      </c>
      <c r="E66" s="61">
        <f t="shared" si="7"/>
        <v>899.2</v>
      </c>
      <c r="F66" s="79"/>
      <c r="G66" s="138"/>
      <c r="K66">
        <v>154.88799999999998</v>
      </c>
      <c r="L66">
        <v>159.39099999999999</v>
      </c>
      <c r="M66">
        <v>164.17899999999997</v>
      </c>
      <c r="P66">
        <v>515</v>
      </c>
      <c r="Q66">
        <v>530</v>
      </c>
      <c r="R66">
        <v>546</v>
      </c>
    </row>
    <row r="67" spans="1:18" ht="12" customHeight="1">
      <c r="A67" s="188"/>
      <c r="B67" s="13">
        <v>5</v>
      </c>
      <c r="C67" s="61">
        <f t="shared" si="5"/>
        <v>873.59999999999991</v>
      </c>
      <c r="D67" s="61">
        <f t="shared" si="6"/>
        <v>899.2</v>
      </c>
      <c r="E67" s="61">
        <f t="shared" si="7"/>
        <v>926.4</v>
      </c>
      <c r="F67" s="79"/>
      <c r="G67" s="138"/>
      <c r="K67">
        <v>159.52399999999997</v>
      </c>
      <c r="L67">
        <v>164.17899999999997</v>
      </c>
      <c r="M67">
        <v>169.1</v>
      </c>
      <c r="P67">
        <v>530</v>
      </c>
      <c r="Q67">
        <v>546</v>
      </c>
      <c r="R67">
        <v>562</v>
      </c>
    </row>
    <row r="68" spans="1:18" ht="12" customHeight="1">
      <c r="A68" s="186">
        <v>200</v>
      </c>
      <c r="B68" s="12">
        <v>2.5</v>
      </c>
      <c r="C68" s="61">
        <f t="shared" si="5"/>
        <v>824</v>
      </c>
      <c r="D68" s="121">
        <v>848</v>
      </c>
      <c r="E68" s="121">
        <f t="shared" si="7"/>
        <v>873.59999999999991</v>
      </c>
      <c r="F68" s="79"/>
      <c r="G68" s="138"/>
      <c r="K68">
        <v>150.499</v>
      </c>
      <c r="L68">
        <v>159.6</v>
      </c>
      <c r="M68">
        <v>159.52399999999997</v>
      </c>
      <c r="P68">
        <v>546</v>
      </c>
      <c r="Q68">
        <v>562</v>
      </c>
      <c r="R68">
        <v>579</v>
      </c>
    </row>
    <row r="69" spans="1:18" ht="12" customHeight="1">
      <c r="A69" s="187"/>
      <c r="B69" s="13">
        <v>5</v>
      </c>
      <c r="C69" s="61">
        <f t="shared" si="5"/>
        <v>848</v>
      </c>
      <c r="D69" s="61">
        <f t="shared" si="6"/>
        <v>873.59999999999991</v>
      </c>
      <c r="E69" s="61">
        <f t="shared" si="7"/>
        <v>899.2</v>
      </c>
      <c r="F69" s="79"/>
      <c r="G69" s="138"/>
      <c r="K69">
        <v>154.88799999999998</v>
      </c>
      <c r="L69">
        <v>159.39099999999999</v>
      </c>
      <c r="M69">
        <v>164.17899999999997</v>
      </c>
      <c r="P69">
        <v>515</v>
      </c>
      <c r="Q69">
        <v>546</v>
      </c>
      <c r="R69">
        <v>546</v>
      </c>
    </row>
    <row r="70" spans="1:18" ht="12" customHeight="1">
      <c r="A70" s="188"/>
      <c r="B70" s="13">
        <v>10</v>
      </c>
      <c r="C70" s="61">
        <f t="shared" si="5"/>
        <v>873.59999999999991</v>
      </c>
      <c r="D70" s="61">
        <f t="shared" si="6"/>
        <v>899.2</v>
      </c>
      <c r="E70" s="61">
        <f t="shared" si="7"/>
        <v>926.4</v>
      </c>
      <c r="F70" s="79"/>
      <c r="G70" s="138"/>
      <c r="K70">
        <v>159.52399999999997</v>
      </c>
      <c r="L70">
        <v>164.17899999999997</v>
      </c>
      <c r="M70">
        <v>169.1</v>
      </c>
      <c r="P70">
        <v>530</v>
      </c>
      <c r="Q70">
        <v>546</v>
      </c>
      <c r="R70">
        <v>562</v>
      </c>
    </row>
    <row r="71" spans="1:18" ht="12" customHeight="1">
      <c r="A71" s="186">
        <v>250</v>
      </c>
      <c r="B71" s="12">
        <v>2.5</v>
      </c>
      <c r="C71" s="61">
        <f t="shared" si="5"/>
        <v>824</v>
      </c>
      <c r="D71" s="61">
        <f t="shared" si="6"/>
        <v>848</v>
      </c>
      <c r="E71" s="61">
        <f t="shared" si="7"/>
        <v>873.59999999999991</v>
      </c>
      <c r="F71" s="79"/>
      <c r="G71" s="138"/>
      <c r="K71">
        <v>150.499</v>
      </c>
      <c r="L71">
        <v>154.88799999999998</v>
      </c>
      <c r="M71">
        <v>159.52399999999997</v>
      </c>
      <c r="P71">
        <v>546</v>
      </c>
      <c r="Q71">
        <v>562</v>
      </c>
      <c r="R71">
        <v>579</v>
      </c>
    </row>
    <row r="72" spans="1:18" ht="12" customHeight="1">
      <c r="A72" s="187"/>
      <c r="B72" s="13">
        <v>5</v>
      </c>
      <c r="C72" s="61">
        <f t="shared" si="5"/>
        <v>848</v>
      </c>
      <c r="D72" s="61">
        <f t="shared" si="6"/>
        <v>873.59999999999991</v>
      </c>
      <c r="E72" s="61">
        <f t="shared" si="7"/>
        <v>899.2</v>
      </c>
      <c r="F72" s="79"/>
      <c r="G72" s="138"/>
      <c r="K72">
        <v>154.88799999999998</v>
      </c>
      <c r="L72">
        <v>159.39099999999999</v>
      </c>
      <c r="M72">
        <v>164.17899999999997</v>
      </c>
      <c r="P72">
        <v>515</v>
      </c>
      <c r="Q72">
        <v>530</v>
      </c>
      <c r="R72">
        <v>546</v>
      </c>
    </row>
    <row r="73" spans="1:18" ht="12" customHeight="1">
      <c r="A73" s="188"/>
      <c r="B73" s="13">
        <v>10</v>
      </c>
      <c r="C73" s="61">
        <f t="shared" si="5"/>
        <v>873.59999999999991</v>
      </c>
      <c r="D73" s="61">
        <f t="shared" si="6"/>
        <v>899.2</v>
      </c>
      <c r="E73" s="61">
        <f t="shared" si="7"/>
        <v>926.4</v>
      </c>
      <c r="F73" s="79"/>
      <c r="G73" s="138"/>
      <c r="K73">
        <v>159.52399999999997</v>
      </c>
      <c r="L73">
        <v>164.17899999999997</v>
      </c>
      <c r="M73">
        <v>169.1</v>
      </c>
      <c r="P73">
        <v>530</v>
      </c>
      <c r="Q73">
        <v>546</v>
      </c>
      <c r="R73">
        <v>562</v>
      </c>
    </row>
    <row r="74" spans="1:18" ht="12" customHeight="1">
      <c r="A74" s="186">
        <v>300</v>
      </c>
      <c r="B74" s="12">
        <v>2.5</v>
      </c>
      <c r="C74" s="61">
        <f t="shared" si="5"/>
        <v>824</v>
      </c>
      <c r="D74" s="61">
        <f t="shared" si="6"/>
        <v>848</v>
      </c>
      <c r="E74" s="61">
        <f t="shared" si="7"/>
        <v>873.59999999999991</v>
      </c>
      <c r="F74" s="79"/>
      <c r="G74" s="138"/>
      <c r="K74">
        <v>150.499</v>
      </c>
      <c r="L74">
        <v>154.88799999999998</v>
      </c>
      <c r="M74">
        <v>159.52399999999997</v>
      </c>
      <c r="P74">
        <v>546</v>
      </c>
      <c r="Q74">
        <v>562</v>
      </c>
      <c r="R74">
        <v>579</v>
      </c>
    </row>
    <row r="75" spans="1:18" ht="12" customHeight="1">
      <c r="A75" s="187"/>
      <c r="B75" s="13">
        <v>5</v>
      </c>
      <c r="C75" s="61">
        <f t="shared" si="5"/>
        <v>848</v>
      </c>
      <c r="D75" s="61">
        <f t="shared" si="6"/>
        <v>873.59999999999991</v>
      </c>
      <c r="E75" s="61">
        <f t="shared" si="7"/>
        <v>899.2</v>
      </c>
      <c r="F75" s="79"/>
      <c r="G75" s="138"/>
      <c r="K75">
        <v>154.88799999999998</v>
      </c>
      <c r="L75">
        <v>159.39099999999999</v>
      </c>
      <c r="M75">
        <v>164.17899999999997</v>
      </c>
      <c r="P75">
        <v>515</v>
      </c>
      <c r="Q75">
        <v>530</v>
      </c>
      <c r="R75">
        <v>546</v>
      </c>
    </row>
    <row r="76" spans="1:18" ht="12" customHeight="1">
      <c r="A76" s="188"/>
      <c r="B76" s="13">
        <v>10</v>
      </c>
      <c r="C76" s="61">
        <f t="shared" si="5"/>
        <v>873.59999999999991</v>
      </c>
      <c r="D76" s="61">
        <f t="shared" si="6"/>
        <v>899.2</v>
      </c>
      <c r="E76" s="61">
        <f t="shared" si="7"/>
        <v>926.4</v>
      </c>
      <c r="F76" s="79"/>
      <c r="G76" s="138"/>
      <c r="K76">
        <v>159.52399999999997</v>
      </c>
      <c r="L76">
        <v>164.17899999999997</v>
      </c>
      <c r="M76">
        <v>169.1</v>
      </c>
      <c r="P76">
        <v>530</v>
      </c>
      <c r="Q76">
        <v>546</v>
      </c>
      <c r="R76">
        <v>562</v>
      </c>
    </row>
    <row r="77" spans="1:18" ht="12" customHeight="1">
      <c r="A77" s="186">
        <v>400</v>
      </c>
      <c r="B77" s="12">
        <v>2.5</v>
      </c>
      <c r="C77" s="61">
        <f t="shared" si="5"/>
        <v>824</v>
      </c>
      <c r="D77" s="61">
        <f t="shared" si="6"/>
        <v>848</v>
      </c>
      <c r="E77" s="61">
        <f t="shared" si="7"/>
        <v>873.59999999999991</v>
      </c>
      <c r="F77" s="79"/>
      <c r="G77" s="138"/>
      <c r="K77">
        <v>150.499</v>
      </c>
      <c r="L77">
        <v>154.88799999999998</v>
      </c>
      <c r="M77">
        <v>159.52399999999997</v>
      </c>
      <c r="P77">
        <v>546</v>
      </c>
      <c r="Q77">
        <v>562</v>
      </c>
      <c r="R77">
        <v>579</v>
      </c>
    </row>
    <row r="78" spans="1:18" ht="12" customHeight="1">
      <c r="A78" s="187"/>
      <c r="B78" s="13">
        <v>5</v>
      </c>
      <c r="C78" s="61">
        <f t="shared" si="5"/>
        <v>848</v>
      </c>
      <c r="D78" s="61">
        <f t="shared" si="6"/>
        <v>873.59999999999991</v>
      </c>
      <c r="E78" s="61">
        <f t="shared" si="7"/>
        <v>899.2</v>
      </c>
      <c r="F78" s="79"/>
      <c r="G78" s="138"/>
      <c r="K78">
        <v>154.88799999999998</v>
      </c>
      <c r="L78">
        <v>159.39099999999999</v>
      </c>
      <c r="M78">
        <v>164.17899999999997</v>
      </c>
      <c r="P78">
        <v>515</v>
      </c>
      <c r="Q78">
        <v>530</v>
      </c>
      <c r="R78">
        <v>546</v>
      </c>
    </row>
    <row r="79" spans="1:18" ht="12" customHeight="1">
      <c r="A79" s="188"/>
      <c r="B79" s="13">
        <v>10</v>
      </c>
      <c r="C79" s="61">
        <f t="shared" si="5"/>
        <v>873.59999999999991</v>
      </c>
      <c r="D79" s="61">
        <f t="shared" si="6"/>
        <v>899.2</v>
      </c>
      <c r="E79" s="61">
        <f t="shared" si="7"/>
        <v>926.4</v>
      </c>
      <c r="F79" s="79"/>
      <c r="G79" s="138"/>
      <c r="K79">
        <v>159.52399999999997</v>
      </c>
      <c r="L79">
        <v>164.17899999999997</v>
      </c>
      <c r="M79">
        <v>169.1</v>
      </c>
      <c r="P79">
        <v>530</v>
      </c>
      <c r="Q79">
        <v>546</v>
      </c>
      <c r="R79">
        <v>562</v>
      </c>
    </row>
    <row r="80" spans="1:18" ht="12" customHeight="1">
      <c r="A80" s="186">
        <v>500</v>
      </c>
      <c r="B80" s="12">
        <v>2.5</v>
      </c>
      <c r="C80" s="61">
        <f t="shared" si="5"/>
        <v>824</v>
      </c>
      <c r="D80" s="61">
        <f t="shared" si="6"/>
        <v>848</v>
      </c>
      <c r="E80" s="61">
        <f t="shared" si="7"/>
        <v>873.59999999999991</v>
      </c>
      <c r="F80" s="79"/>
      <c r="G80" s="138"/>
      <c r="K80">
        <v>150.499</v>
      </c>
      <c r="L80">
        <v>154.88799999999998</v>
      </c>
      <c r="M80">
        <v>159.52399999999997</v>
      </c>
      <c r="P80">
        <v>546</v>
      </c>
      <c r="Q80">
        <v>562</v>
      </c>
      <c r="R80">
        <v>579</v>
      </c>
    </row>
    <row r="81" spans="1:18" ht="12" customHeight="1">
      <c r="A81" s="187"/>
      <c r="B81" s="13">
        <v>5</v>
      </c>
      <c r="C81" s="61">
        <f t="shared" si="5"/>
        <v>848</v>
      </c>
      <c r="D81" s="61">
        <f t="shared" si="6"/>
        <v>873.59999999999991</v>
      </c>
      <c r="E81" s="61">
        <f t="shared" si="7"/>
        <v>899.2</v>
      </c>
      <c r="F81" s="79"/>
      <c r="G81" s="138"/>
      <c r="K81">
        <v>154.88799999999998</v>
      </c>
      <c r="L81">
        <v>159.39099999999999</v>
      </c>
      <c r="M81">
        <v>164.17899999999997</v>
      </c>
      <c r="P81">
        <v>515</v>
      </c>
      <c r="Q81">
        <v>530</v>
      </c>
      <c r="R81">
        <v>546</v>
      </c>
    </row>
    <row r="82" spans="1:18" ht="12" customHeight="1">
      <c r="A82" s="188"/>
      <c r="B82" s="13">
        <v>10</v>
      </c>
      <c r="C82" s="61">
        <f t="shared" si="5"/>
        <v>873.59999999999991</v>
      </c>
      <c r="D82" s="61">
        <f t="shared" si="6"/>
        <v>899.2</v>
      </c>
      <c r="E82" s="61">
        <f t="shared" si="7"/>
        <v>926.4</v>
      </c>
      <c r="F82" s="79"/>
      <c r="G82" s="138"/>
      <c r="K82">
        <v>159.52399999999997</v>
      </c>
      <c r="L82">
        <v>164.17899999999997</v>
      </c>
      <c r="M82">
        <v>169.1</v>
      </c>
      <c r="P82">
        <v>530</v>
      </c>
      <c r="Q82">
        <v>546</v>
      </c>
      <c r="R82">
        <v>562</v>
      </c>
    </row>
    <row r="83" spans="1:18" ht="12" customHeight="1">
      <c r="A83" s="186">
        <v>600</v>
      </c>
      <c r="B83" s="12">
        <v>2.5</v>
      </c>
      <c r="C83" s="61">
        <f t="shared" si="5"/>
        <v>824</v>
      </c>
      <c r="D83" s="61">
        <f t="shared" si="6"/>
        <v>848</v>
      </c>
      <c r="E83" s="61">
        <f t="shared" si="7"/>
        <v>873.59999999999991</v>
      </c>
      <c r="F83" s="79"/>
      <c r="G83" s="138"/>
      <c r="K83">
        <v>150.499</v>
      </c>
      <c r="L83">
        <v>154.88799999999998</v>
      </c>
      <c r="M83">
        <v>159.52399999999997</v>
      </c>
      <c r="P83">
        <v>546</v>
      </c>
      <c r="Q83">
        <v>562</v>
      </c>
      <c r="R83">
        <v>579</v>
      </c>
    </row>
    <row r="84" spans="1:18" ht="12" customHeight="1">
      <c r="A84" s="187"/>
      <c r="B84" s="13">
        <v>5</v>
      </c>
      <c r="C84" s="61">
        <f t="shared" si="5"/>
        <v>848</v>
      </c>
      <c r="D84" s="61">
        <f t="shared" si="6"/>
        <v>873.59999999999991</v>
      </c>
      <c r="E84" s="61">
        <f t="shared" si="7"/>
        <v>899.2</v>
      </c>
      <c r="F84" s="79"/>
      <c r="G84" s="138"/>
      <c r="K84">
        <v>154.88799999999998</v>
      </c>
      <c r="L84">
        <v>159.39099999999999</v>
      </c>
      <c r="M84">
        <v>164.17899999999997</v>
      </c>
      <c r="P84">
        <v>515</v>
      </c>
      <c r="Q84">
        <v>530</v>
      </c>
      <c r="R84">
        <v>546</v>
      </c>
    </row>
    <row r="85" spans="1:18" ht="12" customHeight="1">
      <c r="A85" s="188"/>
      <c r="B85" s="13">
        <v>10</v>
      </c>
      <c r="C85" s="61">
        <f t="shared" si="5"/>
        <v>873.59999999999991</v>
      </c>
      <c r="D85" s="61">
        <f t="shared" si="6"/>
        <v>899.2</v>
      </c>
      <c r="E85" s="61">
        <f t="shared" si="7"/>
        <v>926.4</v>
      </c>
      <c r="F85" s="79"/>
      <c r="G85" s="138"/>
      <c r="K85">
        <v>159.52399999999997</v>
      </c>
      <c r="L85">
        <v>164.17899999999997</v>
      </c>
      <c r="M85">
        <v>169.1</v>
      </c>
      <c r="P85">
        <v>530</v>
      </c>
      <c r="Q85">
        <v>546</v>
      </c>
      <c r="R85">
        <v>562</v>
      </c>
    </row>
    <row r="86" spans="1:18" ht="12" customHeight="1">
      <c r="A86" s="186">
        <v>700</v>
      </c>
      <c r="B86" s="12">
        <v>2.5</v>
      </c>
      <c r="C86" s="61">
        <f t="shared" si="5"/>
        <v>824</v>
      </c>
      <c r="D86" s="61">
        <f t="shared" si="6"/>
        <v>848</v>
      </c>
      <c r="E86" s="61">
        <f t="shared" si="7"/>
        <v>873.59999999999991</v>
      </c>
      <c r="F86" s="79"/>
      <c r="G86" s="138"/>
      <c r="K86">
        <v>150.499</v>
      </c>
      <c r="L86">
        <v>154.88799999999998</v>
      </c>
      <c r="M86">
        <v>159.52399999999997</v>
      </c>
      <c r="P86">
        <v>546</v>
      </c>
      <c r="Q86">
        <v>562</v>
      </c>
      <c r="R86">
        <v>579</v>
      </c>
    </row>
    <row r="87" spans="1:18" ht="12" customHeight="1">
      <c r="A87" s="187"/>
      <c r="B87" s="13">
        <v>5</v>
      </c>
      <c r="C87" s="61">
        <f t="shared" si="5"/>
        <v>848</v>
      </c>
      <c r="D87" s="61">
        <f t="shared" si="6"/>
        <v>873.59999999999991</v>
      </c>
      <c r="E87" s="61">
        <f t="shared" si="7"/>
        <v>899.2</v>
      </c>
      <c r="F87" s="79"/>
      <c r="G87" s="138"/>
      <c r="K87">
        <v>154.88799999999998</v>
      </c>
      <c r="L87">
        <v>159.39099999999999</v>
      </c>
      <c r="M87">
        <v>164.17899999999997</v>
      </c>
      <c r="P87">
        <v>515</v>
      </c>
      <c r="Q87">
        <v>530</v>
      </c>
      <c r="R87">
        <v>546</v>
      </c>
    </row>
    <row r="88" spans="1:18" ht="12" customHeight="1">
      <c r="A88" s="188"/>
      <c r="B88" s="13">
        <v>10</v>
      </c>
      <c r="C88" s="61">
        <f t="shared" si="5"/>
        <v>873.59999999999991</v>
      </c>
      <c r="D88" s="61">
        <f t="shared" si="6"/>
        <v>899.2</v>
      </c>
      <c r="E88" s="61">
        <f t="shared" si="7"/>
        <v>926.4</v>
      </c>
      <c r="F88" s="79"/>
      <c r="G88" s="138"/>
      <c r="K88">
        <v>159.52399999999997</v>
      </c>
      <c r="L88">
        <v>164.17899999999997</v>
      </c>
      <c r="M88">
        <v>169.1</v>
      </c>
      <c r="P88">
        <v>530</v>
      </c>
      <c r="Q88">
        <v>546</v>
      </c>
      <c r="R88">
        <v>562</v>
      </c>
    </row>
    <row r="89" spans="1:18" ht="12" customHeight="1">
      <c r="A89" s="186">
        <v>750</v>
      </c>
      <c r="B89" s="12">
        <v>2.5</v>
      </c>
      <c r="C89" s="61">
        <f t="shared" si="5"/>
        <v>824</v>
      </c>
      <c r="D89" s="61">
        <f t="shared" si="6"/>
        <v>848</v>
      </c>
      <c r="E89" s="61">
        <f t="shared" si="7"/>
        <v>873.59999999999991</v>
      </c>
      <c r="F89" s="79"/>
      <c r="G89" s="138"/>
      <c r="K89">
        <v>150.499</v>
      </c>
      <c r="L89">
        <v>154.88799999999998</v>
      </c>
      <c r="M89">
        <v>159.52399999999997</v>
      </c>
      <c r="P89">
        <v>546</v>
      </c>
      <c r="Q89">
        <v>562</v>
      </c>
      <c r="R89">
        <v>579</v>
      </c>
    </row>
    <row r="90" spans="1:18" ht="12" customHeight="1">
      <c r="A90" s="187"/>
      <c r="B90" s="13">
        <v>5</v>
      </c>
      <c r="C90" s="61">
        <f t="shared" si="5"/>
        <v>848</v>
      </c>
      <c r="D90" s="61">
        <f t="shared" si="6"/>
        <v>873.59999999999991</v>
      </c>
      <c r="E90" s="61">
        <f t="shared" si="7"/>
        <v>899.2</v>
      </c>
      <c r="F90" s="79"/>
      <c r="G90" s="138"/>
      <c r="K90">
        <v>154.88799999999998</v>
      </c>
      <c r="L90">
        <v>159.39099999999999</v>
      </c>
      <c r="M90">
        <v>164.17899999999997</v>
      </c>
      <c r="P90">
        <v>515</v>
      </c>
      <c r="Q90">
        <v>530</v>
      </c>
      <c r="R90">
        <v>546</v>
      </c>
    </row>
    <row r="91" spans="1:18" ht="12" customHeight="1">
      <c r="A91" s="188"/>
      <c r="B91" s="13">
        <v>10</v>
      </c>
      <c r="C91" s="61">
        <f t="shared" si="5"/>
        <v>873.59999999999991</v>
      </c>
      <c r="D91" s="61">
        <f t="shared" si="6"/>
        <v>899.2</v>
      </c>
      <c r="E91" s="61">
        <f t="shared" si="7"/>
        <v>926.4</v>
      </c>
      <c r="F91" s="79"/>
      <c r="G91" s="138"/>
      <c r="K91">
        <v>159.52399999999997</v>
      </c>
      <c r="L91">
        <v>164.17899999999997</v>
      </c>
      <c r="M91">
        <v>169.1</v>
      </c>
      <c r="P91">
        <v>530</v>
      </c>
      <c r="Q91">
        <v>546</v>
      </c>
      <c r="R91">
        <v>562</v>
      </c>
    </row>
    <row r="92" spans="1:18" ht="12" customHeight="1">
      <c r="A92" s="186">
        <v>800</v>
      </c>
      <c r="B92" s="12">
        <v>2.5</v>
      </c>
      <c r="C92" s="61">
        <f t="shared" si="5"/>
        <v>824</v>
      </c>
      <c r="D92" s="61">
        <f t="shared" si="6"/>
        <v>848</v>
      </c>
      <c r="E92" s="61">
        <f t="shared" si="7"/>
        <v>873.59999999999991</v>
      </c>
      <c r="F92" s="79"/>
      <c r="G92" s="138"/>
      <c r="K92">
        <v>150.499</v>
      </c>
      <c r="L92">
        <v>154.88799999999998</v>
      </c>
      <c r="M92">
        <v>159.52399999999997</v>
      </c>
      <c r="P92">
        <v>546</v>
      </c>
      <c r="Q92">
        <v>562</v>
      </c>
      <c r="R92">
        <v>579</v>
      </c>
    </row>
    <row r="93" spans="1:18" ht="12" customHeight="1">
      <c r="A93" s="187"/>
      <c r="B93" s="13">
        <v>5</v>
      </c>
      <c r="C93" s="61">
        <f t="shared" si="5"/>
        <v>848</v>
      </c>
      <c r="D93" s="61">
        <f t="shared" si="6"/>
        <v>873.59999999999991</v>
      </c>
      <c r="E93" s="61">
        <f t="shared" si="7"/>
        <v>899.2</v>
      </c>
      <c r="F93" s="79"/>
      <c r="G93" s="138"/>
      <c r="K93">
        <v>154.88799999999998</v>
      </c>
      <c r="L93">
        <v>159.6</v>
      </c>
      <c r="M93">
        <v>164.17899999999997</v>
      </c>
      <c r="P93">
        <v>515</v>
      </c>
      <c r="Q93">
        <v>530</v>
      </c>
      <c r="R93">
        <v>546</v>
      </c>
    </row>
    <row r="94" spans="1:18" ht="12" customHeight="1">
      <c r="A94" s="188"/>
      <c r="B94" s="13">
        <v>10</v>
      </c>
      <c r="C94" s="121">
        <v>873.6</v>
      </c>
      <c r="D94" s="61">
        <f t="shared" si="6"/>
        <v>899.2</v>
      </c>
      <c r="E94" s="61">
        <f t="shared" si="7"/>
        <v>926.4</v>
      </c>
      <c r="F94" s="79"/>
      <c r="G94" s="138"/>
      <c r="K94">
        <v>217.07499999999999</v>
      </c>
      <c r="L94">
        <v>164.17899999999997</v>
      </c>
      <c r="M94">
        <v>169.1</v>
      </c>
      <c r="P94">
        <v>530</v>
      </c>
      <c r="Q94">
        <v>546</v>
      </c>
      <c r="R94">
        <v>562</v>
      </c>
    </row>
    <row r="95" spans="1:18" ht="55.5" customHeight="1">
      <c r="A95" s="189" t="s">
        <v>133</v>
      </c>
      <c r="B95" s="190"/>
      <c r="C95" s="190"/>
      <c r="D95" s="190"/>
      <c r="E95" s="190"/>
      <c r="F95" s="190"/>
      <c r="G95" s="190"/>
      <c r="P95">
        <v>743</v>
      </c>
      <c r="Q95">
        <v>562</v>
      </c>
      <c r="R95">
        <v>579</v>
      </c>
    </row>
    <row r="96" spans="1:18" ht="12.75" customHeight="1">
      <c r="A96" s="168" t="s">
        <v>149</v>
      </c>
      <c r="B96" s="169"/>
      <c r="C96" s="169"/>
      <c r="D96" s="169"/>
      <c r="E96" s="169"/>
      <c r="F96" s="169"/>
      <c r="G96" s="169"/>
    </row>
    <row r="97" spans="1:7" ht="12.75" customHeight="1">
      <c r="A97" s="168" t="s">
        <v>136</v>
      </c>
      <c r="B97" s="169"/>
      <c r="C97" s="169"/>
      <c r="D97" s="169"/>
      <c r="E97" s="169"/>
      <c r="F97" s="169"/>
      <c r="G97" s="169"/>
    </row>
  </sheetData>
  <mergeCells count="40">
    <mergeCell ref="A2:G2"/>
    <mergeCell ref="A3:E3"/>
    <mergeCell ref="G3:G47"/>
    <mergeCell ref="A5:A6"/>
    <mergeCell ref="A7:A8"/>
    <mergeCell ref="A9:A11"/>
    <mergeCell ref="A12:A14"/>
    <mergeCell ref="A15:A17"/>
    <mergeCell ref="A18:A20"/>
    <mergeCell ref="A21:A23"/>
    <mergeCell ref="A24:A26"/>
    <mergeCell ref="A27:A29"/>
    <mergeCell ref="A30:A32"/>
    <mergeCell ref="A33:A35"/>
    <mergeCell ref="A36:A38"/>
    <mergeCell ref="A39:A41"/>
    <mergeCell ref="A42:A44"/>
    <mergeCell ref="A45:A47"/>
    <mergeCell ref="A48:G48"/>
    <mergeCell ref="A49:G49"/>
    <mergeCell ref="A50:G50"/>
    <mergeCell ref="A51:E51"/>
    <mergeCell ref="G51:G94"/>
    <mergeCell ref="A53:A55"/>
    <mergeCell ref="A56:A58"/>
    <mergeCell ref="A59:A61"/>
    <mergeCell ref="A62:A64"/>
    <mergeCell ref="A65:A67"/>
    <mergeCell ref="A68:A70"/>
    <mergeCell ref="A71:A73"/>
    <mergeCell ref="A74:A76"/>
    <mergeCell ref="A77:A79"/>
    <mergeCell ref="A80:A82"/>
    <mergeCell ref="A83:A85"/>
    <mergeCell ref="A97:G97"/>
    <mergeCell ref="A86:A88"/>
    <mergeCell ref="A89:A91"/>
    <mergeCell ref="A92:A94"/>
    <mergeCell ref="A95:G95"/>
    <mergeCell ref="A96:G96"/>
  </mergeCells>
  <pageMargins left="1" right="1" top="1" bottom="1" header="0.5" footer="0.5"/>
  <pageSetup paperSize="9" scale="74" fitToHeight="2" orientation="portrait" r:id="rId1"/>
  <rowBreaks count="1" manualBreakCount="1">
    <brk id="49" max="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8"/>
  <sheetViews>
    <sheetView topLeftCell="A25" zoomScaleNormal="100" workbookViewId="0">
      <selection activeCell="A48" sqref="A48:F48"/>
    </sheetView>
  </sheetViews>
  <sheetFormatPr defaultRowHeight="12.75"/>
  <cols>
    <col min="1" max="1" width="8.6640625" customWidth="1"/>
    <col min="2" max="2" width="8.5" customWidth="1"/>
    <col min="3" max="3" width="9.83203125" customWidth="1"/>
    <col min="4" max="4" width="9.33203125" customWidth="1"/>
    <col min="5" max="5" width="11.1640625" customWidth="1"/>
    <col min="6" max="6" width="78.6640625" customWidth="1"/>
    <col min="10" max="10" width="8.83203125" customWidth="1"/>
    <col min="11" max="14" width="8.83203125" hidden="1" customWidth="1"/>
    <col min="15" max="18" width="0" hidden="1" customWidth="1"/>
  </cols>
  <sheetData>
    <row r="1" spans="1:18" ht="36.4" customHeight="1">
      <c r="A1" s="44"/>
      <c r="B1" s="44"/>
      <c r="C1" s="44"/>
      <c r="D1" s="44"/>
      <c r="E1" s="44"/>
      <c r="F1" s="112" t="s">
        <v>146</v>
      </c>
    </row>
    <row r="2" spans="1:18" ht="46.5" customHeight="1">
      <c r="A2" s="170" t="s">
        <v>21</v>
      </c>
      <c r="B2" s="170"/>
      <c r="C2" s="170"/>
      <c r="D2" s="170"/>
      <c r="E2" s="170"/>
      <c r="F2" s="171"/>
      <c r="N2">
        <f>+data!B3</f>
        <v>3.4208000000000003</v>
      </c>
    </row>
    <row r="3" spans="1:18" ht="21.75" customHeight="1">
      <c r="A3" s="183" t="s">
        <v>44</v>
      </c>
      <c r="B3" s="184"/>
      <c r="C3" s="184"/>
      <c r="D3" s="184"/>
      <c r="E3" s="185"/>
      <c r="F3" s="139"/>
    </row>
    <row r="4" spans="1:18" ht="54" customHeight="1">
      <c r="A4" s="20" t="s">
        <v>45</v>
      </c>
      <c r="B4" s="21" t="s">
        <v>46</v>
      </c>
      <c r="C4" s="21" t="s">
        <v>47</v>
      </c>
      <c r="D4" s="21" t="s">
        <v>48</v>
      </c>
      <c r="E4" s="87" t="s">
        <v>137</v>
      </c>
      <c r="F4" s="139"/>
    </row>
    <row r="5" spans="1:18" ht="11.25" customHeight="1">
      <c r="A5" s="198">
        <v>75</v>
      </c>
      <c r="B5" s="22">
        <v>2.5</v>
      </c>
      <c r="C5" s="74">
        <f>ROUNDUP(K5*$N$2,0)*$O$5+P5</f>
        <v>873.59999999999991</v>
      </c>
      <c r="D5" s="74">
        <f t="shared" ref="D5" si="0">ROUNDUP(L5*$N$2,0)*$O$5+Q5</f>
        <v>926.4</v>
      </c>
      <c r="E5" s="74" t="s">
        <v>148</v>
      </c>
      <c r="F5" s="139"/>
      <c r="K5">
        <v>159.39099999999999</v>
      </c>
      <c r="L5">
        <v>169.1</v>
      </c>
      <c r="M5">
        <v>0</v>
      </c>
      <c r="O5">
        <v>0.6</v>
      </c>
      <c r="P5">
        <v>546</v>
      </c>
      <c r="Q5">
        <v>579</v>
      </c>
      <c r="R5">
        <v>0</v>
      </c>
    </row>
    <row r="6" spans="1:18" ht="11.25" customHeight="1">
      <c r="A6" s="199"/>
      <c r="B6" s="23">
        <v>5</v>
      </c>
      <c r="C6" s="74">
        <f t="shared" ref="C6:C46" si="1">ROUNDUP(K6*$N$2,0)*$O$5+P6</f>
        <v>899.2</v>
      </c>
      <c r="D6" s="74" t="s">
        <v>148</v>
      </c>
      <c r="E6" s="74" t="s">
        <v>148</v>
      </c>
      <c r="F6" s="139"/>
      <c r="K6">
        <v>164.17899999999997</v>
      </c>
      <c r="L6">
        <v>0</v>
      </c>
      <c r="M6">
        <v>0</v>
      </c>
      <c r="P6">
        <v>562</v>
      </c>
      <c r="Q6">
        <v>0</v>
      </c>
      <c r="R6">
        <v>0</v>
      </c>
    </row>
    <row r="7" spans="1:18" ht="11.25" customHeight="1">
      <c r="A7" s="200"/>
      <c r="B7" s="20" t="s">
        <v>50</v>
      </c>
      <c r="C7" s="74" t="s">
        <v>148</v>
      </c>
      <c r="D7" s="74" t="s">
        <v>148</v>
      </c>
      <c r="E7" s="74" t="s">
        <v>148</v>
      </c>
      <c r="F7" s="139"/>
      <c r="K7">
        <v>0</v>
      </c>
      <c r="L7">
        <v>0</v>
      </c>
      <c r="M7">
        <v>0</v>
      </c>
      <c r="P7">
        <v>0</v>
      </c>
      <c r="Q7">
        <v>0</v>
      </c>
      <c r="R7">
        <v>0</v>
      </c>
    </row>
    <row r="8" spans="1:18" ht="11.25" customHeight="1">
      <c r="A8" s="198">
        <v>80</v>
      </c>
      <c r="B8" s="22">
        <v>2.5</v>
      </c>
      <c r="C8" s="74">
        <f t="shared" si="1"/>
        <v>873.59999999999991</v>
      </c>
      <c r="D8" s="74">
        <f t="shared" ref="D8:D46" si="2">ROUNDUP(L8*$N$2,0)*$O$5+Q8</f>
        <v>926.4</v>
      </c>
      <c r="E8" s="74" t="s">
        <v>148</v>
      </c>
      <c r="F8" s="139"/>
      <c r="K8">
        <v>159.39099999999999</v>
      </c>
      <c r="L8">
        <v>169.1</v>
      </c>
      <c r="M8">
        <v>0</v>
      </c>
      <c r="P8">
        <v>546</v>
      </c>
      <c r="Q8">
        <v>579</v>
      </c>
      <c r="R8">
        <v>0</v>
      </c>
    </row>
    <row r="9" spans="1:18" ht="11.25" customHeight="1">
      <c r="A9" s="199"/>
      <c r="B9" s="23">
        <v>5</v>
      </c>
      <c r="C9" s="74">
        <f t="shared" si="1"/>
        <v>899.2</v>
      </c>
      <c r="D9" s="74" t="s">
        <v>148</v>
      </c>
      <c r="E9" s="74" t="s">
        <v>148</v>
      </c>
      <c r="F9" s="139"/>
      <c r="K9">
        <v>164.17899999999997</v>
      </c>
      <c r="L9">
        <v>0</v>
      </c>
      <c r="M9">
        <v>0</v>
      </c>
      <c r="P9">
        <v>562</v>
      </c>
      <c r="Q9">
        <v>0</v>
      </c>
      <c r="R9">
        <v>0</v>
      </c>
    </row>
    <row r="10" spans="1:18" ht="11.25" customHeight="1">
      <c r="A10" s="200"/>
      <c r="B10" s="20" t="s">
        <v>50</v>
      </c>
      <c r="C10" s="74" t="s">
        <v>148</v>
      </c>
      <c r="D10" s="74" t="s">
        <v>148</v>
      </c>
      <c r="E10" s="74" t="s">
        <v>148</v>
      </c>
      <c r="F10" s="139"/>
      <c r="K10">
        <v>0</v>
      </c>
      <c r="L10">
        <v>0</v>
      </c>
      <c r="M10">
        <v>0</v>
      </c>
      <c r="P10">
        <v>0</v>
      </c>
      <c r="Q10">
        <v>0</v>
      </c>
      <c r="R10">
        <v>0</v>
      </c>
    </row>
    <row r="11" spans="1:18" ht="11.25" customHeight="1">
      <c r="A11" s="198">
        <v>100</v>
      </c>
      <c r="B11" s="22">
        <v>1.5</v>
      </c>
      <c r="C11" s="74">
        <f t="shared" si="1"/>
        <v>848</v>
      </c>
      <c r="D11" s="74">
        <f t="shared" si="2"/>
        <v>873.59999999999991</v>
      </c>
      <c r="E11" s="74" t="s">
        <v>148</v>
      </c>
      <c r="F11" s="139"/>
      <c r="K11">
        <v>154.755</v>
      </c>
      <c r="L11">
        <v>159.39099999999999</v>
      </c>
      <c r="M11">
        <v>0</v>
      </c>
      <c r="P11">
        <v>530</v>
      </c>
      <c r="Q11">
        <v>546</v>
      </c>
      <c r="R11">
        <v>0</v>
      </c>
    </row>
    <row r="12" spans="1:18" ht="11.25" customHeight="1">
      <c r="A12" s="199"/>
      <c r="B12" s="22">
        <v>2.5</v>
      </c>
      <c r="C12" s="74">
        <f t="shared" si="1"/>
        <v>873.59999999999991</v>
      </c>
      <c r="D12" s="74">
        <f t="shared" si="2"/>
        <v>899.2</v>
      </c>
      <c r="E12" s="74" t="s">
        <v>148</v>
      </c>
      <c r="F12" s="139"/>
      <c r="K12">
        <v>159.39099999999999</v>
      </c>
      <c r="L12">
        <v>164.17899999999997</v>
      </c>
      <c r="M12">
        <v>0</v>
      </c>
      <c r="P12">
        <v>546</v>
      </c>
      <c r="Q12">
        <v>562</v>
      </c>
      <c r="R12">
        <v>0</v>
      </c>
    </row>
    <row r="13" spans="1:18" ht="11.25" customHeight="1">
      <c r="A13" s="200"/>
      <c r="B13" s="23">
        <v>5</v>
      </c>
      <c r="C13" s="74">
        <f t="shared" si="1"/>
        <v>899.2</v>
      </c>
      <c r="D13" s="74">
        <f t="shared" si="2"/>
        <v>926.4</v>
      </c>
      <c r="E13" s="74" t="s">
        <v>148</v>
      </c>
      <c r="F13" s="139"/>
      <c r="K13">
        <v>164.17899999999997</v>
      </c>
      <c r="L13">
        <v>169.1</v>
      </c>
      <c r="M13">
        <v>0</v>
      </c>
      <c r="P13">
        <v>562</v>
      </c>
      <c r="Q13">
        <v>579</v>
      </c>
      <c r="R13">
        <v>0</v>
      </c>
    </row>
    <row r="14" spans="1:18" ht="11.25" customHeight="1">
      <c r="A14" s="198">
        <v>125</v>
      </c>
      <c r="B14" s="22">
        <v>1.5</v>
      </c>
      <c r="C14" s="122">
        <v>848</v>
      </c>
      <c r="D14" s="122">
        <v>873.6</v>
      </c>
      <c r="E14" s="74">
        <f t="shared" ref="E14:E46" si="3">ROUNDUP(M14*$N$2,0)*$O$5+R14</f>
        <v>926.4</v>
      </c>
      <c r="F14" s="139"/>
      <c r="K14">
        <v>159.52399999999997</v>
      </c>
      <c r="L14">
        <v>154.755</v>
      </c>
      <c r="M14">
        <v>169.1</v>
      </c>
      <c r="P14">
        <v>546</v>
      </c>
      <c r="Q14">
        <v>530</v>
      </c>
      <c r="R14">
        <v>579</v>
      </c>
    </row>
    <row r="15" spans="1:18" ht="11.25" customHeight="1">
      <c r="A15" s="199"/>
      <c r="B15" s="22">
        <v>2.5</v>
      </c>
      <c r="C15" s="122">
        <v>873.6</v>
      </c>
      <c r="D15" s="122">
        <v>899.2</v>
      </c>
      <c r="E15" s="74" t="s">
        <v>148</v>
      </c>
      <c r="F15" s="139"/>
      <c r="K15">
        <v>154.755</v>
      </c>
      <c r="L15">
        <v>159.39099999999999</v>
      </c>
      <c r="M15">
        <v>0</v>
      </c>
      <c r="P15">
        <v>530</v>
      </c>
      <c r="Q15">
        <v>546</v>
      </c>
      <c r="R15">
        <v>0</v>
      </c>
    </row>
    <row r="16" spans="1:18" ht="11.25" customHeight="1">
      <c r="A16" s="200"/>
      <c r="B16" s="23">
        <v>5</v>
      </c>
      <c r="C16" s="122">
        <v>899.2</v>
      </c>
      <c r="D16" s="122">
        <v>926.4</v>
      </c>
      <c r="E16" s="74" t="s">
        <v>148</v>
      </c>
      <c r="F16" s="139"/>
      <c r="K16">
        <v>159.39099999999999</v>
      </c>
      <c r="L16">
        <v>164.17899999999997</v>
      </c>
      <c r="M16">
        <v>0</v>
      </c>
      <c r="P16">
        <v>546</v>
      </c>
      <c r="Q16">
        <v>562</v>
      </c>
      <c r="R16">
        <v>0</v>
      </c>
    </row>
    <row r="17" spans="1:18" ht="11.25" customHeight="1">
      <c r="A17" s="198">
        <v>150</v>
      </c>
      <c r="B17" s="22">
        <v>1.5</v>
      </c>
      <c r="C17" s="74">
        <f t="shared" si="1"/>
        <v>824</v>
      </c>
      <c r="D17" s="74">
        <f t="shared" si="2"/>
        <v>848</v>
      </c>
      <c r="E17" s="74">
        <f t="shared" si="3"/>
        <v>873.59999999999991</v>
      </c>
      <c r="F17" s="139"/>
      <c r="K17">
        <v>150.499</v>
      </c>
      <c r="L17">
        <v>154.88799999999998</v>
      </c>
      <c r="M17">
        <v>159.52399999999997</v>
      </c>
      <c r="P17">
        <v>515</v>
      </c>
      <c r="Q17">
        <v>530</v>
      </c>
      <c r="R17">
        <v>546</v>
      </c>
    </row>
    <row r="18" spans="1:18" ht="11.25" customHeight="1">
      <c r="A18" s="199"/>
      <c r="B18" s="22">
        <v>2.5</v>
      </c>
      <c r="C18" s="74">
        <f t="shared" si="1"/>
        <v>848</v>
      </c>
      <c r="D18" s="74">
        <f t="shared" si="2"/>
        <v>873.59999999999991</v>
      </c>
      <c r="E18" s="74">
        <f t="shared" si="3"/>
        <v>899.2</v>
      </c>
      <c r="F18" s="139"/>
      <c r="K18">
        <v>154.88799999999998</v>
      </c>
      <c r="L18">
        <v>159.39099999999999</v>
      </c>
      <c r="M18">
        <v>164.17899999999997</v>
      </c>
      <c r="P18">
        <v>530</v>
      </c>
      <c r="Q18">
        <v>546</v>
      </c>
      <c r="R18">
        <v>562</v>
      </c>
    </row>
    <row r="19" spans="1:18" ht="11.25" customHeight="1">
      <c r="A19" s="200"/>
      <c r="B19" s="23">
        <v>5</v>
      </c>
      <c r="C19" s="74">
        <f t="shared" si="1"/>
        <v>873.59999999999991</v>
      </c>
      <c r="D19" s="74">
        <f t="shared" si="2"/>
        <v>899.2</v>
      </c>
      <c r="E19" s="74">
        <f t="shared" si="3"/>
        <v>926.4</v>
      </c>
      <c r="F19" s="139"/>
      <c r="K19">
        <v>159.52399999999997</v>
      </c>
      <c r="L19">
        <v>164.17899999999997</v>
      </c>
      <c r="M19">
        <v>169.1</v>
      </c>
      <c r="P19">
        <v>546</v>
      </c>
      <c r="Q19">
        <v>562</v>
      </c>
      <c r="R19">
        <v>579</v>
      </c>
    </row>
    <row r="20" spans="1:18" ht="11.25" customHeight="1">
      <c r="A20" s="198">
        <v>200</v>
      </c>
      <c r="B20" s="22">
        <v>2.5</v>
      </c>
      <c r="C20" s="74">
        <f t="shared" si="1"/>
        <v>824</v>
      </c>
      <c r="D20" s="74">
        <f t="shared" si="2"/>
        <v>848</v>
      </c>
      <c r="E20" s="74">
        <f t="shared" si="3"/>
        <v>873.59999999999991</v>
      </c>
      <c r="F20" s="139"/>
      <c r="K20">
        <v>150.499</v>
      </c>
      <c r="L20">
        <v>154.88799999999998</v>
      </c>
      <c r="M20">
        <v>159.52399999999997</v>
      </c>
      <c r="P20">
        <v>515</v>
      </c>
      <c r="Q20">
        <v>530</v>
      </c>
      <c r="R20">
        <v>546</v>
      </c>
    </row>
    <row r="21" spans="1:18" ht="11.25" customHeight="1">
      <c r="A21" s="199"/>
      <c r="B21" s="23">
        <v>5</v>
      </c>
      <c r="C21" s="74">
        <f t="shared" si="1"/>
        <v>848</v>
      </c>
      <c r="D21" s="74">
        <f t="shared" si="2"/>
        <v>873.59999999999991</v>
      </c>
      <c r="E21" s="74">
        <f t="shared" si="3"/>
        <v>899.2</v>
      </c>
      <c r="F21" s="139"/>
      <c r="K21">
        <v>154.88799999999998</v>
      </c>
      <c r="L21">
        <v>159.39099999999999</v>
      </c>
      <c r="M21">
        <v>164.17899999999997</v>
      </c>
      <c r="P21">
        <v>530</v>
      </c>
      <c r="Q21">
        <v>546</v>
      </c>
      <c r="R21">
        <v>562</v>
      </c>
    </row>
    <row r="22" spans="1:18" ht="11.25" customHeight="1">
      <c r="A22" s="200"/>
      <c r="B22" s="23">
        <v>10</v>
      </c>
      <c r="C22" s="74">
        <f t="shared" si="1"/>
        <v>873.59999999999991</v>
      </c>
      <c r="D22" s="74">
        <f t="shared" si="2"/>
        <v>899.2</v>
      </c>
      <c r="E22" s="74">
        <f t="shared" si="3"/>
        <v>926.4</v>
      </c>
      <c r="F22" s="139"/>
      <c r="K22">
        <v>159.52399999999997</v>
      </c>
      <c r="L22">
        <v>164.17899999999997</v>
      </c>
      <c r="M22">
        <v>169.1</v>
      </c>
      <c r="P22">
        <v>546</v>
      </c>
      <c r="Q22">
        <v>562</v>
      </c>
      <c r="R22">
        <v>579</v>
      </c>
    </row>
    <row r="23" spans="1:18" ht="11.25" customHeight="1">
      <c r="A23" s="198">
        <v>250</v>
      </c>
      <c r="B23" s="22">
        <v>2.5</v>
      </c>
      <c r="C23" s="74">
        <f t="shared" si="1"/>
        <v>824</v>
      </c>
      <c r="D23" s="74">
        <f t="shared" si="2"/>
        <v>848</v>
      </c>
      <c r="E23" s="74">
        <f t="shared" si="3"/>
        <v>873.59999999999991</v>
      </c>
      <c r="F23" s="139"/>
      <c r="K23">
        <v>150.499</v>
      </c>
      <c r="L23">
        <v>154.88799999999998</v>
      </c>
      <c r="M23">
        <v>159.52399999999997</v>
      </c>
      <c r="P23">
        <v>515</v>
      </c>
      <c r="Q23">
        <v>530</v>
      </c>
      <c r="R23">
        <v>546</v>
      </c>
    </row>
    <row r="24" spans="1:18" ht="11.25" customHeight="1">
      <c r="A24" s="199"/>
      <c r="B24" s="23">
        <v>5</v>
      </c>
      <c r="C24" s="74">
        <f t="shared" si="1"/>
        <v>848</v>
      </c>
      <c r="D24" s="74">
        <f t="shared" si="2"/>
        <v>873.59999999999991</v>
      </c>
      <c r="E24" s="74">
        <f t="shared" si="3"/>
        <v>899.2</v>
      </c>
      <c r="F24" s="139"/>
      <c r="K24">
        <v>154.88799999999998</v>
      </c>
      <c r="L24">
        <v>159.39099999999999</v>
      </c>
      <c r="M24">
        <v>164.17899999999997</v>
      </c>
      <c r="P24">
        <v>530</v>
      </c>
      <c r="Q24">
        <v>546</v>
      </c>
      <c r="R24">
        <v>562</v>
      </c>
    </row>
    <row r="25" spans="1:18" ht="11.25" customHeight="1">
      <c r="A25" s="200"/>
      <c r="B25" s="23">
        <v>10</v>
      </c>
      <c r="C25" s="74">
        <f t="shared" si="1"/>
        <v>873.59999999999991</v>
      </c>
      <c r="D25" s="74">
        <f t="shared" si="2"/>
        <v>899.2</v>
      </c>
      <c r="E25" s="74">
        <f t="shared" si="3"/>
        <v>926.4</v>
      </c>
      <c r="F25" s="139"/>
      <c r="K25">
        <v>159.52399999999997</v>
      </c>
      <c r="L25">
        <v>164.17899999999997</v>
      </c>
      <c r="M25">
        <v>169.1</v>
      </c>
      <c r="P25">
        <v>546</v>
      </c>
      <c r="Q25">
        <v>562</v>
      </c>
      <c r="R25">
        <v>579</v>
      </c>
    </row>
    <row r="26" spans="1:18" ht="11.25" customHeight="1">
      <c r="A26" s="198">
        <v>300</v>
      </c>
      <c r="B26" s="22">
        <v>2.5</v>
      </c>
      <c r="C26" s="74">
        <f t="shared" si="1"/>
        <v>824</v>
      </c>
      <c r="D26" s="74">
        <f t="shared" si="2"/>
        <v>848</v>
      </c>
      <c r="E26" s="74">
        <f t="shared" si="3"/>
        <v>873.59999999999991</v>
      </c>
      <c r="F26" s="139"/>
      <c r="K26">
        <v>150.499</v>
      </c>
      <c r="L26">
        <v>154.88799999999998</v>
      </c>
      <c r="M26">
        <v>159.52399999999997</v>
      </c>
      <c r="P26">
        <v>515</v>
      </c>
      <c r="Q26">
        <v>530</v>
      </c>
      <c r="R26">
        <v>546</v>
      </c>
    </row>
    <row r="27" spans="1:18" ht="11.25" customHeight="1">
      <c r="A27" s="199"/>
      <c r="B27" s="23">
        <v>5</v>
      </c>
      <c r="C27" s="74">
        <f t="shared" si="1"/>
        <v>848</v>
      </c>
      <c r="D27" s="74">
        <f t="shared" si="2"/>
        <v>873.59999999999991</v>
      </c>
      <c r="E27" s="74">
        <f t="shared" si="3"/>
        <v>899.2</v>
      </c>
      <c r="F27" s="139"/>
      <c r="K27">
        <v>154.88799999999998</v>
      </c>
      <c r="L27">
        <v>159.39099999999999</v>
      </c>
      <c r="M27">
        <v>164.17899999999997</v>
      </c>
      <c r="P27">
        <v>530</v>
      </c>
      <c r="Q27">
        <v>546</v>
      </c>
      <c r="R27">
        <v>562</v>
      </c>
    </row>
    <row r="28" spans="1:18" ht="11.25" customHeight="1">
      <c r="A28" s="200"/>
      <c r="B28" s="23">
        <v>10</v>
      </c>
      <c r="C28" s="74">
        <f t="shared" si="1"/>
        <v>873.59999999999991</v>
      </c>
      <c r="D28" s="74">
        <f t="shared" si="2"/>
        <v>899.2</v>
      </c>
      <c r="E28" s="74">
        <f t="shared" si="3"/>
        <v>926.4</v>
      </c>
      <c r="F28" s="139"/>
      <c r="K28">
        <v>159.52399999999997</v>
      </c>
      <c r="L28">
        <v>164.17899999999997</v>
      </c>
      <c r="M28">
        <v>169.1</v>
      </c>
      <c r="P28">
        <v>546</v>
      </c>
      <c r="Q28">
        <v>562</v>
      </c>
      <c r="R28">
        <v>579</v>
      </c>
    </row>
    <row r="29" spans="1:18" ht="11.25" customHeight="1">
      <c r="A29" s="198">
        <v>400</v>
      </c>
      <c r="B29" s="22">
        <v>2.5</v>
      </c>
      <c r="C29" s="74">
        <f t="shared" si="1"/>
        <v>824</v>
      </c>
      <c r="D29" s="74">
        <f t="shared" si="2"/>
        <v>848</v>
      </c>
      <c r="E29" s="74">
        <f t="shared" si="3"/>
        <v>873.59999999999991</v>
      </c>
      <c r="F29" s="139"/>
      <c r="K29">
        <v>150.499</v>
      </c>
      <c r="L29">
        <v>154.88799999999998</v>
      </c>
      <c r="M29">
        <v>159.52399999999997</v>
      </c>
      <c r="P29">
        <v>515</v>
      </c>
      <c r="Q29">
        <v>530</v>
      </c>
      <c r="R29">
        <v>546</v>
      </c>
    </row>
    <row r="30" spans="1:18" ht="11.25" customHeight="1">
      <c r="A30" s="199"/>
      <c r="B30" s="23">
        <v>5</v>
      </c>
      <c r="C30" s="74">
        <f t="shared" si="1"/>
        <v>848</v>
      </c>
      <c r="D30" s="74">
        <f t="shared" si="2"/>
        <v>873.59999999999991</v>
      </c>
      <c r="E30" s="74">
        <f t="shared" si="3"/>
        <v>899.2</v>
      </c>
      <c r="F30" s="139"/>
      <c r="K30">
        <v>154.88799999999998</v>
      </c>
      <c r="L30">
        <v>159.39099999999999</v>
      </c>
      <c r="M30">
        <v>164.17899999999997</v>
      </c>
      <c r="P30">
        <v>530</v>
      </c>
      <c r="Q30">
        <v>546</v>
      </c>
      <c r="R30">
        <v>562</v>
      </c>
    </row>
    <row r="31" spans="1:18" ht="11.25" customHeight="1">
      <c r="A31" s="200"/>
      <c r="B31" s="23">
        <v>10</v>
      </c>
      <c r="C31" s="74">
        <f t="shared" si="1"/>
        <v>873.59999999999991</v>
      </c>
      <c r="D31" s="74">
        <f t="shared" si="2"/>
        <v>899.2</v>
      </c>
      <c r="E31" s="74">
        <f t="shared" si="3"/>
        <v>926.4</v>
      </c>
      <c r="F31" s="139"/>
      <c r="K31">
        <v>159.52399999999997</v>
      </c>
      <c r="L31">
        <v>164.17899999999997</v>
      </c>
      <c r="M31">
        <v>169.1</v>
      </c>
      <c r="P31">
        <v>546</v>
      </c>
      <c r="Q31">
        <v>562</v>
      </c>
      <c r="R31">
        <v>579</v>
      </c>
    </row>
    <row r="32" spans="1:18" ht="11.25" customHeight="1">
      <c r="A32" s="198">
        <v>500</v>
      </c>
      <c r="B32" s="22">
        <v>2.5</v>
      </c>
      <c r="C32" s="74">
        <f t="shared" si="1"/>
        <v>824</v>
      </c>
      <c r="D32" s="74">
        <f t="shared" si="2"/>
        <v>848</v>
      </c>
      <c r="E32" s="74">
        <f t="shared" si="3"/>
        <v>873.59999999999991</v>
      </c>
      <c r="F32" s="139"/>
      <c r="K32">
        <v>150.499</v>
      </c>
      <c r="L32">
        <v>154.88799999999998</v>
      </c>
      <c r="M32">
        <v>159.52399999999997</v>
      </c>
      <c r="P32">
        <v>515</v>
      </c>
      <c r="Q32">
        <v>530</v>
      </c>
      <c r="R32">
        <v>546</v>
      </c>
    </row>
    <row r="33" spans="1:18" ht="11.25" customHeight="1">
      <c r="A33" s="199"/>
      <c r="B33" s="23">
        <v>5</v>
      </c>
      <c r="C33" s="74">
        <f t="shared" si="1"/>
        <v>848</v>
      </c>
      <c r="D33" s="74">
        <f t="shared" si="2"/>
        <v>873.59999999999991</v>
      </c>
      <c r="E33" s="74">
        <f t="shared" si="3"/>
        <v>899.2</v>
      </c>
      <c r="F33" s="139"/>
      <c r="K33">
        <v>154.88799999999998</v>
      </c>
      <c r="L33">
        <v>159.39099999999999</v>
      </c>
      <c r="M33">
        <v>164.17899999999997</v>
      </c>
      <c r="P33">
        <v>530</v>
      </c>
      <c r="Q33">
        <v>546</v>
      </c>
      <c r="R33">
        <v>562</v>
      </c>
    </row>
    <row r="34" spans="1:18" ht="11.25" customHeight="1">
      <c r="A34" s="200"/>
      <c r="B34" s="23">
        <v>10</v>
      </c>
      <c r="C34" s="74">
        <f t="shared" si="1"/>
        <v>873.59999999999991</v>
      </c>
      <c r="D34" s="74">
        <f t="shared" si="2"/>
        <v>899.2</v>
      </c>
      <c r="E34" s="74">
        <f t="shared" si="3"/>
        <v>926.4</v>
      </c>
      <c r="F34" s="139"/>
      <c r="K34">
        <v>159.52399999999997</v>
      </c>
      <c r="L34">
        <v>164.17899999999997</v>
      </c>
      <c r="M34">
        <v>169.1</v>
      </c>
      <c r="P34">
        <v>546</v>
      </c>
      <c r="Q34">
        <v>562</v>
      </c>
      <c r="R34">
        <v>579</v>
      </c>
    </row>
    <row r="35" spans="1:18" ht="11.25" customHeight="1">
      <c r="A35" s="198">
        <v>600</v>
      </c>
      <c r="B35" s="22">
        <v>2.5</v>
      </c>
      <c r="C35" s="74">
        <f t="shared" si="1"/>
        <v>824</v>
      </c>
      <c r="D35" s="74">
        <f t="shared" si="2"/>
        <v>848</v>
      </c>
      <c r="E35" s="74">
        <f t="shared" si="3"/>
        <v>873.59999999999991</v>
      </c>
      <c r="F35" s="139"/>
      <c r="K35">
        <v>150.499</v>
      </c>
      <c r="L35">
        <v>154.88799999999998</v>
      </c>
      <c r="M35">
        <v>159.52399999999997</v>
      </c>
      <c r="P35">
        <v>515</v>
      </c>
      <c r="Q35">
        <v>530</v>
      </c>
      <c r="R35">
        <v>546</v>
      </c>
    </row>
    <row r="36" spans="1:18" ht="11.25" customHeight="1">
      <c r="A36" s="199"/>
      <c r="B36" s="23">
        <v>5</v>
      </c>
      <c r="C36" s="74">
        <f t="shared" si="1"/>
        <v>848</v>
      </c>
      <c r="D36" s="74">
        <f t="shared" si="2"/>
        <v>873.59999999999991</v>
      </c>
      <c r="E36" s="74">
        <f t="shared" si="3"/>
        <v>899.2</v>
      </c>
      <c r="F36" s="139"/>
      <c r="K36">
        <v>154.88799999999998</v>
      </c>
      <c r="L36">
        <v>159.39099999999999</v>
      </c>
      <c r="M36">
        <v>164.17899999999997</v>
      </c>
      <c r="P36">
        <v>530</v>
      </c>
      <c r="Q36">
        <v>546</v>
      </c>
      <c r="R36">
        <v>562</v>
      </c>
    </row>
    <row r="37" spans="1:18" ht="11.25" customHeight="1">
      <c r="A37" s="200"/>
      <c r="B37" s="23">
        <v>10</v>
      </c>
      <c r="C37" s="74">
        <f t="shared" si="1"/>
        <v>873.59999999999991</v>
      </c>
      <c r="D37" s="74">
        <f t="shared" si="2"/>
        <v>899.2</v>
      </c>
      <c r="E37" s="74">
        <f t="shared" si="3"/>
        <v>926.4</v>
      </c>
      <c r="F37" s="139"/>
      <c r="K37">
        <v>159.52399999999997</v>
      </c>
      <c r="L37">
        <v>164.17899999999997</v>
      </c>
      <c r="M37">
        <v>169.1</v>
      </c>
      <c r="P37">
        <v>546</v>
      </c>
      <c r="Q37">
        <v>562</v>
      </c>
      <c r="R37">
        <v>579</v>
      </c>
    </row>
    <row r="38" spans="1:18" ht="11.25" customHeight="1">
      <c r="A38" s="198">
        <v>700</v>
      </c>
      <c r="B38" s="22">
        <v>2.5</v>
      </c>
      <c r="C38" s="74">
        <f t="shared" si="1"/>
        <v>824</v>
      </c>
      <c r="D38" s="74">
        <f t="shared" si="2"/>
        <v>848</v>
      </c>
      <c r="E38" s="74">
        <f t="shared" si="3"/>
        <v>873.59999999999991</v>
      </c>
      <c r="F38" s="139"/>
      <c r="K38">
        <v>150.499</v>
      </c>
      <c r="L38">
        <v>154.88799999999998</v>
      </c>
      <c r="M38">
        <v>159.52399999999997</v>
      </c>
      <c r="P38">
        <v>515</v>
      </c>
      <c r="Q38">
        <v>530</v>
      </c>
      <c r="R38">
        <v>546</v>
      </c>
    </row>
    <row r="39" spans="1:18" ht="11.25" customHeight="1">
      <c r="A39" s="199"/>
      <c r="B39" s="23">
        <v>5</v>
      </c>
      <c r="C39" s="74">
        <f t="shared" si="1"/>
        <v>848</v>
      </c>
      <c r="D39" s="74">
        <f t="shared" si="2"/>
        <v>873.59999999999991</v>
      </c>
      <c r="E39" s="74">
        <f t="shared" si="3"/>
        <v>899.2</v>
      </c>
      <c r="F39" s="139"/>
      <c r="K39">
        <v>154.88799999999998</v>
      </c>
      <c r="L39">
        <v>159.39099999999999</v>
      </c>
      <c r="M39">
        <v>164.17899999999997</v>
      </c>
      <c r="P39">
        <v>530</v>
      </c>
      <c r="Q39">
        <v>546</v>
      </c>
      <c r="R39">
        <v>562</v>
      </c>
    </row>
    <row r="40" spans="1:18" ht="11.25" customHeight="1">
      <c r="A40" s="200"/>
      <c r="B40" s="23">
        <v>10</v>
      </c>
      <c r="C40" s="74">
        <f t="shared" si="1"/>
        <v>873.59999999999991</v>
      </c>
      <c r="D40" s="74">
        <f t="shared" si="2"/>
        <v>899.2</v>
      </c>
      <c r="E40" s="74">
        <f t="shared" si="3"/>
        <v>926.4</v>
      </c>
      <c r="F40" s="139"/>
      <c r="K40">
        <v>159.52399999999997</v>
      </c>
      <c r="L40">
        <v>164.17899999999997</v>
      </c>
      <c r="M40">
        <v>169.1</v>
      </c>
      <c r="P40">
        <v>546</v>
      </c>
      <c r="Q40">
        <v>562</v>
      </c>
      <c r="R40">
        <v>579</v>
      </c>
    </row>
    <row r="41" spans="1:18" ht="11.25" customHeight="1">
      <c r="A41" s="198">
        <v>750</v>
      </c>
      <c r="B41" s="22">
        <v>2.5</v>
      </c>
      <c r="C41" s="74">
        <f t="shared" si="1"/>
        <v>824</v>
      </c>
      <c r="D41" s="74">
        <f t="shared" si="2"/>
        <v>848</v>
      </c>
      <c r="E41" s="74">
        <f t="shared" si="3"/>
        <v>873.59999999999991</v>
      </c>
      <c r="F41" s="139"/>
      <c r="K41">
        <v>150.499</v>
      </c>
      <c r="L41">
        <v>154.88799999999998</v>
      </c>
      <c r="M41">
        <v>159.52399999999997</v>
      </c>
      <c r="P41">
        <v>515</v>
      </c>
      <c r="Q41">
        <v>530</v>
      </c>
      <c r="R41">
        <v>546</v>
      </c>
    </row>
    <row r="42" spans="1:18" ht="11.25" customHeight="1">
      <c r="A42" s="199"/>
      <c r="B42" s="23">
        <v>5</v>
      </c>
      <c r="C42" s="74">
        <f t="shared" si="1"/>
        <v>848</v>
      </c>
      <c r="D42" s="74">
        <f t="shared" si="2"/>
        <v>873.59999999999991</v>
      </c>
      <c r="E42" s="74">
        <f t="shared" si="3"/>
        <v>899.2</v>
      </c>
      <c r="F42" s="139"/>
      <c r="K42">
        <v>154.88799999999998</v>
      </c>
      <c r="L42">
        <v>159.39099999999999</v>
      </c>
      <c r="M42">
        <v>164.17899999999997</v>
      </c>
      <c r="P42">
        <v>530</v>
      </c>
      <c r="Q42">
        <v>546</v>
      </c>
      <c r="R42">
        <v>562</v>
      </c>
    </row>
    <row r="43" spans="1:18" ht="11.25" customHeight="1">
      <c r="A43" s="200"/>
      <c r="B43" s="23">
        <v>10</v>
      </c>
      <c r="C43" s="74">
        <f t="shared" si="1"/>
        <v>873.59999999999991</v>
      </c>
      <c r="D43" s="74">
        <f t="shared" si="2"/>
        <v>899.2</v>
      </c>
      <c r="E43" s="74">
        <f t="shared" si="3"/>
        <v>926.4</v>
      </c>
      <c r="F43" s="139"/>
      <c r="K43">
        <v>159.52399999999997</v>
      </c>
      <c r="L43">
        <v>164.17899999999997</v>
      </c>
      <c r="M43">
        <v>169.1</v>
      </c>
      <c r="P43">
        <v>546</v>
      </c>
      <c r="Q43">
        <v>562</v>
      </c>
      <c r="R43">
        <v>579</v>
      </c>
    </row>
    <row r="44" spans="1:18" ht="11.25" customHeight="1">
      <c r="A44" s="198">
        <v>800</v>
      </c>
      <c r="B44" s="22">
        <v>2.5</v>
      </c>
      <c r="C44" s="74">
        <f t="shared" si="1"/>
        <v>824</v>
      </c>
      <c r="D44" s="74">
        <f t="shared" si="2"/>
        <v>848</v>
      </c>
      <c r="E44" s="74">
        <f t="shared" si="3"/>
        <v>873.59999999999991</v>
      </c>
      <c r="F44" s="139"/>
      <c r="K44">
        <v>150.499</v>
      </c>
      <c r="L44">
        <v>154.88799999999998</v>
      </c>
      <c r="M44">
        <v>159.52399999999997</v>
      </c>
      <c r="P44">
        <v>515</v>
      </c>
      <c r="Q44">
        <v>530</v>
      </c>
      <c r="R44">
        <v>546</v>
      </c>
    </row>
    <row r="45" spans="1:18" ht="11.25" customHeight="1">
      <c r="A45" s="199"/>
      <c r="B45" s="23">
        <v>5</v>
      </c>
      <c r="C45" s="74">
        <f t="shared" si="1"/>
        <v>848</v>
      </c>
      <c r="D45" s="74">
        <f t="shared" si="2"/>
        <v>873.59999999999991</v>
      </c>
      <c r="E45" s="74">
        <f t="shared" si="3"/>
        <v>899.2</v>
      </c>
      <c r="F45" s="139"/>
      <c r="K45">
        <v>154.88799999999998</v>
      </c>
      <c r="L45">
        <v>159.39099999999999</v>
      </c>
      <c r="M45">
        <v>164.17899999999997</v>
      </c>
      <c r="P45">
        <v>530</v>
      </c>
      <c r="Q45">
        <v>546</v>
      </c>
      <c r="R45">
        <v>562</v>
      </c>
    </row>
    <row r="46" spans="1:18" ht="11.25" customHeight="1">
      <c r="A46" s="200"/>
      <c r="B46" s="23">
        <v>10</v>
      </c>
      <c r="C46" s="74">
        <f t="shared" si="1"/>
        <v>873.59999999999991</v>
      </c>
      <c r="D46" s="74">
        <f t="shared" si="2"/>
        <v>899.2</v>
      </c>
      <c r="E46" s="74">
        <f t="shared" si="3"/>
        <v>926.4</v>
      </c>
      <c r="F46" s="139"/>
      <c r="K46">
        <v>159.52399999999997</v>
      </c>
      <c r="L46">
        <v>164.17899999999997</v>
      </c>
      <c r="M46">
        <v>169.1</v>
      </c>
      <c r="P46">
        <v>546</v>
      </c>
      <c r="Q46">
        <v>562</v>
      </c>
      <c r="R46">
        <v>579</v>
      </c>
    </row>
    <row r="47" spans="1:18" ht="25.5" customHeight="1">
      <c r="A47" s="201" t="s">
        <v>149</v>
      </c>
      <c r="B47" s="202"/>
      <c r="C47" s="202"/>
      <c r="D47" s="202"/>
      <c r="E47" s="202"/>
      <c r="F47" s="202"/>
    </row>
    <row r="48" spans="1:18" ht="12" customHeight="1">
      <c r="A48" s="203" t="s">
        <v>51</v>
      </c>
      <c r="B48" s="203"/>
      <c r="C48" s="203"/>
      <c r="D48" s="203"/>
      <c r="E48" s="203"/>
      <c r="F48" s="203"/>
    </row>
  </sheetData>
  <mergeCells count="19">
    <mergeCell ref="A2:F2"/>
    <mergeCell ref="A3:E3"/>
    <mergeCell ref="F3:F46"/>
    <mergeCell ref="A5:A7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  <mergeCell ref="A47:F47"/>
    <mergeCell ref="A48:F48"/>
  </mergeCells>
  <pageMargins left="0.7" right="0.7" top="0.75" bottom="0.75" header="0.3" footer="0.3"/>
  <pageSetup paperSize="9" scale="7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1"/>
  <sheetViews>
    <sheetView topLeftCell="A76" zoomScaleNormal="100" workbookViewId="0">
      <selection activeCell="A106" sqref="A106:F106"/>
    </sheetView>
  </sheetViews>
  <sheetFormatPr defaultRowHeight="12.75"/>
  <cols>
    <col min="1" max="1" width="9.33203125" customWidth="1"/>
    <col min="2" max="2" width="8.83203125" customWidth="1"/>
    <col min="3" max="4" width="11.33203125" bestFit="1" customWidth="1"/>
    <col min="5" max="5" width="15.5" customWidth="1"/>
    <col min="6" max="6" width="54" customWidth="1"/>
    <col min="8" max="9" width="0" hidden="1" customWidth="1"/>
    <col min="10" max="10" width="5.5" hidden="1" customWidth="1"/>
    <col min="11" max="14" width="8.83203125" hidden="1" customWidth="1"/>
    <col min="15" max="15" width="8.5" hidden="1" customWidth="1"/>
    <col min="16" max="18" width="5.83203125" hidden="1" customWidth="1"/>
    <col min="19" max="19" width="0" hidden="1" customWidth="1"/>
  </cols>
  <sheetData>
    <row r="1" spans="1:18" ht="38.65" customHeight="1">
      <c r="B1" s="44"/>
      <c r="C1" s="44"/>
      <c r="D1" s="44"/>
      <c r="E1" s="44"/>
      <c r="F1" s="110" t="s">
        <v>146</v>
      </c>
    </row>
    <row r="2" spans="1:18" ht="42" customHeight="1">
      <c r="A2" s="194" t="s">
        <v>52</v>
      </c>
      <c r="B2" s="194"/>
      <c r="C2" s="194"/>
      <c r="D2" s="194"/>
      <c r="E2" s="195"/>
      <c r="F2" s="195"/>
      <c r="N2">
        <f>data!B3</f>
        <v>3.4208000000000003</v>
      </c>
    </row>
    <row r="3" spans="1:18" ht="23.25" customHeight="1">
      <c r="A3" s="210" t="s">
        <v>53</v>
      </c>
      <c r="B3" s="211"/>
      <c r="C3" s="211"/>
      <c r="D3" s="211"/>
      <c r="E3" s="215"/>
      <c r="F3" s="138"/>
    </row>
    <row r="4" spans="1:18" ht="69.75" customHeight="1">
      <c r="A4" s="11" t="s">
        <v>41</v>
      </c>
      <c r="B4" s="24" t="s">
        <v>24</v>
      </c>
      <c r="C4" s="25" t="s">
        <v>25</v>
      </c>
      <c r="D4" s="86" t="s">
        <v>140</v>
      </c>
      <c r="E4" s="127" t="s">
        <v>137</v>
      </c>
      <c r="F4" s="138"/>
    </row>
    <row r="5" spans="1:18" ht="12" customHeight="1">
      <c r="A5" s="13">
        <v>50</v>
      </c>
      <c r="B5" s="13">
        <v>1</v>
      </c>
      <c r="C5" s="117">
        <f>ROUNDUP($N$2*P5,0)*$H$5+I5</f>
        <v>814.4</v>
      </c>
      <c r="D5" s="126" t="s">
        <v>148</v>
      </c>
      <c r="E5" s="129" t="s">
        <v>148</v>
      </c>
      <c r="F5" s="138"/>
      <c r="H5">
        <v>0.6</v>
      </c>
      <c r="I5">
        <v>509</v>
      </c>
      <c r="J5">
        <v>0</v>
      </c>
      <c r="K5">
        <v>0</v>
      </c>
      <c r="P5">
        <v>148.65</v>
      </c>
      <c r="Q5">
        <v>0</v>
      </c>
      <c r="R5">
        <v>0</v>
      </c>
    </row>
    <row r="6" spans="1:18" ht="12" customHeight="1">
      <c r="A6" s="13">
        <v>60</v>
      </c>
      <c r="B6" s="12">
        <v>1.5</v>
      </c>
      <c r="C6" s="117">
        <f t="shared" ref="C6:C50" si="0">ROUNDUP($N$2*P6,0)*$H$5+I6</f>
        <v>838.4</v>
      </c>
      <c r="D6" s="126">
        <f t="shared" ref="D6:D50" si="1">ROUNDUP($N$2*Q6,0)*$H$5+J6</f>
        <v>864</v>
      </c>
      <c r="E6" s="129" t="s">
        <v>148</v>
      </c>
      <c r="F6" s="138"/>
      <c r="I6">
        <v>524</v>
      </c>
      <c r="J6">
        <v>540</v>
      </c>
      <c r="K6">
        <v>0</v>
      </c>
      <c r="P6">
        <v>153.10199999999998</v>
      </c>
      <c r="Q6">
        <v>157.69999999999999</v>
      </c>
      <c r="R6">
        <v>0</v>
      </c>
    </row>
    <row r="7" spans="1:18" ht="12" customHeight="1">
      <c r="A7" s="207">
        <v>75</v>
      </c>
      <c r="B7" s="12">
        <v>1.5</v>
      </c>
      <c r="C7" s="117">
        <f t="shared" si="0"/>
        <v>838.4</v>
      </c>
      <c r="D7" s="126">
        <f t="shared" si="1"/>
        <v>864</v>
      </c>
      <c r="E7" s="129" t="s">
        <v>148</v>
      </c>
      <c r="F7" s="138"/>
      <c r="I7">
        <v>524</v>
      </c>
      <c r="J7">
        <v>540</v>
      </c>
      <c r="K7">
        <v>0</v>
      </c>
      <c r="P7">
        <v>153.10199999999998</v>
      </c>
      <c r="Q7">
        <v>157.69999999999999</v>
      </c>
      <c r="R7">
        <v>0</v>
      </c>
    </row>
    <row r="8" spans="1:18" ht="12" customHeight="1">
      <c r="A8" s="209"/>
      <c r="B8" s="12">
        <v>2.5</v>
      </c>
      <c r="C8" s="117">
        <f t="shared" si="0"/>
        <v>864</v>
      </c>
      <c r="D8" s="126" t="s">
        <v>148</v>
      </c>
      <c r="E8" s="129" t="s">
        <v>148</v>
      </c>
      <c r="F8" s="138"/>
      <c r="I8">
        <v>540</v>
      </c>
      <c r="J8">
        <v>0</v>
      </c>
      <c r="K8">
        <v>0</v>
      </c>
      <c r="P8">
        <v>157.69999999999999</v>
      </c>
      <c r="Q8">
        <v>0</v>
      </c>
      <c r="R8">
        <v>0</v>
      </c>
    </row>
    <row r="9" spans="1:18" ht="12" customHeight="1">
      <c r="A9" s="207">
        <v>80</v>
      </c>
      <c r="B9" s="12">
        <v>1.5</v>
      </c>
      <c r="C9" s="117">
        <f t="shared" si="0"/>
        <v>838.4</v>
      </c>
      <c r="D9" s="126">
        <f t="shared" si="1"/>
        <v>864</v>
      </c>
      <c r="E9" s="129" t="s">
        <v>148</v>
      </c>
      <c r="F9" s="138"/>
      <c r="I9">
        <v>524</v>
      </c>
      <c r="J9">
        <v>540</v>
      </c>
      <c r="K9">
        <v>0</v>
      </c>
      <c r="P9">
        <v>153.10199999999998</v>
      </c>
      <c r="Q9">
        <v>157.69999999999999</v>
      </c>
      <c r="R9">
        <v>0</v>
      </c>
    </row>
    <row r="10" spans="1:18" ht="12" customHeight="1">
      <c r="A10" s="209"/>
      <c r="B10" s="12">
        <v>2.5</v>
      </c>
      <c r="C10" s="117">
        <f t="shared" si="0"/>
        <v>864</v>
      </c>
      <c r="D10" s="126" t="s">
        <v>148</v>
      </c>
      <c r="E10" s="129" t="s">
        <v>148</v>
      </c>
      <c r="F10" s="138"/>
      <c r="I10">
        <v>540</v>
      </c>
      <c r="J10">
        <v>0</v>
      </c>
      <c r="K10">
        <v>0</v>
      </c>
      <c r="P10">
        <v>157.69999999999999</v>
      </c>
      <c r="Q10">
        <v>0</v>
      </c>
      <c r="R10">
        <v>0</v>
      </c>
    </row>
    <row r="11" spans="1:18" ht="12" customHeight="1">
      <c r="A11" s="164">
        <v>100</v>
      </c>
      <c r="B11" s="12">
        <v>1.5</v>
      </c>
      <c r="C11" s="117">
        <f t="shared" si="0"/>
        <v>814.4</v>
      </c>
      <c r="D11" s="126">
        <f t="shared" si="1"/>
        <v>838.4</v>
      </c>
      <c r="E11" s="129" t="s">
        <v>148</v>
      </c>
      <c r="F11" s="138"/>
      <c r="I11">
        <v>509</v>
      </c>
      <c r="J11">
        <v>524</v>
      </c>
      <c r="K11">
        <v>0</v>
      </c>
      <c r="P11">
        <v>148.76999999999998</v>
      </c>
      <c r="Q11">
        <v>153.10199999999998</v>
      </c>
      <c r="R11">
        <v>0</v>
      </c>
    </row>
    <row r="12" spans="1:18" ht="12" customHeight="1">
      <c r="A12" s="165"/>
      <c r="B12" s="12">
        <v>2.5</v>
      </c>
      <c r="C12" s="117">
        <f t="shared" si="0"/>
        <v>838.4</v>
      </c>
      <c r="D12" s="126">
        <f t="shared" si="1"/>
        <v>864</v>
      </c>
      <c r="E12" s="129" t="s">
        <v>148</v>
      </c>
      <c r="F12" s="138"/>
      <c r="I12">
        <v>524</v>
      </c>
      <c r="J12">
        <v>540</v>
      </c>
      <c r="K12">
        <v>0</v>
      </c>
      <c r="P12">
        <v>153.10199999999998</v>
      </c>
      <c r="Q12">
        <v>157.69999999999999</v>
      </c>
      <c r="R12">
        <v>0</v>
      </c>
    </row>
    <row r="13" spans="1:18" ht="12" customHeight="1">
      <c r="A13" s="166"/>
      <c r="B13" s="13">
        <v>5</v>
      </c>
      <c r="C13" s="117">
        <f t="shared" si="0"/>
        <v>864</v>
      </c>
      <c r="D13" s="126" t="s">
        <v>148</v>
      </c>
      <c r="E13" s="129" t="s">
        <v>148</v>
      </c>
      <c r="F13" s="138"/>
      <c r="I13">
        <v>540</v>
      </c>
      <c r="J13">
        <v>0</v>
      </c>
      <c r="K13">
        <v>0</v>
      </c>
      <c r="P13">
        <v>157.69999999999999</v>
      </c>
      <c r="Q13">
        <v>0</v>
      </c>
      <c r="R13">
        <v>0</v>
      </c>
    </row>
    <row r="14" spans="1:18" ht="12" customHeight="1">
      <c r="A14" s="164">
        <v>125</v>
      </c>
      <c r="B14" s="12">
        <v>1.5</v>
      </c>
      <c r="C14" s="117">
        <f t="shared" si="0"/>
        <v>814.4</v>
      </c>
      <c r="D14" s="126">
        <f t="shared" si="1"/>
        <v>838.4</v>
      </c>
      <c r="E14" s="129" t="s">
        <v>148</v>
      </c>
      <c r="F14" s="138"/>
      <c r="I14">
        <v>509</v>
      </c>
      <c r="J14">
        <v>524</v>
      </c>
      <c r="K14">
        <v>0</v>
      </c>
      <c r="P14">
        <v>148.76999999999998</v>
      </c>
      <c r="Q14">
        <v>153.10199999999998</v>
      </c>
      <c r="R14">
        <v>0</v>
      </c>
    </row>
    <row r="15" spans="1:18" ht="12" customHeight="1">
      <c r="A15" s="165"/>
      <c r="B15" s="12">
        <v>2.5</v>
      </c>
      <c r="C15" s="117">
        <f t="shared" si="0"/>
        <v>838.4</v>
      </c>
      <c r="D15" s="126">
        <f t="shared" si="1"/>
        <v>864</v>
      </c>
      <c r="E15" s="129" t="s">
        <v>148</v>
      </c>
      <c r="F15" s="138"/>
      <c r="I15">
        <v>524</v>
      </c>
      <c r="J15">
        <v>540</v>
      </c>
      <c r="K15">
        <v>0</v>
      </c>
      <c r="P15">
        <v>153.10199999999998</v>
      </c>
      <c r="Q15">
        <v>157.69999999999999</v>
      </c>
      <c r="R15">
        <v>0</v>
      </c>
    </row>
    <row r="16" spans="1:18" ht="12" customHeight="1">
      <c r="A16" s="166"/>
      <c r="B16" s="13">
        <v>5</v>
      </c>
      <c r="C16" s="117">
        <f t="shared" si="0"/>
        <v>864</v>
      </c>
      <c r="D16" s="126" t="s">
        <v>148</v>
      </c>
      <c r="E16" s="129" t="s">
        <v>148</v>
      </c>
      <c r="F16" s="138"/>
      <c r="I16">
        <v>540</v>
      </c>
      <c r="J16">
        <v>0</v>
      </c>
      <c r="K16">
        <v>0</v>
      </c>
      <c r="P16">
        <v>157.69999999999999</v>
      </c>
      <c r="Q16">
        <v>0</v>
      </c>
      <c r="R16">
        <v>0</v>
      </c>
    </row>
    <row r="17" spans="1:18" ht="12" customHeight="1">
      <c r="A17" s="164">
        <v>150</v>
      </c>
      <c r="B17" s="12">
        <v>1.5</v>
      </c>
      <c r="C17" s="117">
        <f t="shared" si="0"/>
        <v>768</v>
      </c>
      <c r="D17" s="117">
        <f t="shared" si="1"/>
        <v>792</v>
      </c>
      <c r="E17" s="128">
        <f t="shared" ref="E17:E50" si="2">ROUNDUP($N$2*R17,0)*$H$5+K17</f>
        <v>864</v>
      </c>
      <c r="F17" s="138"/>
      <c r="I17">
        <v>480</v>
      </c>
      <c r="J17">
        <v>495</v>
      </c>
      <c r="K17">
        <v>540</v>
      </c>
      <c r="P17">
        <v>140.239</v>
      </c>
      <c r="Q17">
        <v>144.43799999999999</v>
      </c>
      <c r="R17">
        <v>157.69999999999999</v>
      </c>
    </row>
    <row r="18" spans="1:18" ht="12" customHeight="1">
      <c r="A18" s="165"/>
      <c r="B18" s="12">
        <v>2.5</v>
      </c>
      <c r="C18" s="117">
        <f t="shared" si="0"/>
        <v>790.4</v>
      </c>
      <c r="D18" s="117">
        <f t="shared" si="1"/>
        <v>814.4</v>
      </c>
      <c r="E18" s="117" t="s">
        <v>148</v>
      </c>
      <c r="F18" s="138"/>
      <c r="I18">
        <v>494</v>
      </c>
      <c r="J18">
        <v>509</v>
      </c>
      <c r="K18">
        <v>0</v>
      </c>
      <c r="P18">
        <v>144.32399999999998</v>
      </c>
      <c r="Q18">
        <v>148.65599999999998</v>
      </c>
      <c r="R18">
        <v>0</v>
      </c>
    </row>
    <row r="19" spans="1:18" ht="12" customHeight="1">
      <c r="A19" s="166"/>
      <c r="B19" s="13">
        <v>5</v>
      </c>
      <c r="C19" s="117">
        <f t="shared" si="0"/>
        <v>814.4</v>
      </c>
      <c r="D19" s="117">
        <f t="shared" si="1"/>
        <v>838.4</v>
      </c>
      <c r="E19" s="117" t="s">
        <v>148</v>
      </c>
      <c r="F19" s="138"/>
      <c r="I19">
        <v>509</v>
      </c>
      <c r="J19">
        <v>524</v>
      </c>
      <c r="K19">
        <v>0</v>
      </c>
      <c r="P19">
        <v>148.65599999999998</v>
      </c>
      <c r="Q19">
        <v>153.10199999999998</v>
      </c>
      <c r="R19">
        <v>0</v>
      </c>
    </row>
    <row r="20" spans="1:18" ht="12" customHeight="1">
      <c r="A20" s="207">
        <v>200</v>
      </c>
      <c r="B20" s="12">
        <v>1.5</v>
      </c>
      <c r="C20" s="117">
        <f t="shared" si="0"/>
        <v>747.2</v>
      </c>
      <c r="D20" s="117">
        <f t="shared" si="1"/>
        <v>769.59999999999991</v>
      </c>
      <c r="E20" s="117">
        <f t="shared" si="2"/>
        <v>814.4</v>
      </c>
      <c r="F20" s="138"/>
      <c r="I20">
        <v>467</v>
      </c>
      <c r="J20">
        <v>481</v>
      </c>
      <c r="K20">
        <v>509</v>
      </c>
      <c r="P20">
        <v>136.38200000000001</v>
      </c>
      <c r="Q20">
        <v>140.46700000000001</v>
      </c>
      <c r="R20">
        <v>148.76999999999998</v>
      </c>
    </row>
    <row r="21" spans="1:18" ht="12" customHeight="1">
      <c r="A21" s="208"/>
      <c r="B21" s="12">
        <v>2.5</v>
      </c>
      <c r="C21" s="117">
        <f t="shared" si="0"/>
        <v>768</v>
      </c>
      <c r="D21" s="117">
        <f t="shared" si="1"/>
        <v>792</v>
      </c>
      <c r="E21" s="117">
        <f t="shared" si="2"/>
        <v>838.4</v>
      </c>
      <c r="F21" s="138"/>
      <c r="I21">
        <v>480</v>
      </c>
      <c r="J21">
        <v>495</v>
      </c>
      <c r="K21">
        <v>524</v>
      </c>
      <c r="P21">
        <v>140.239</v>
      </c>
      <c r="Q21">
        <v>144.43799999999999</v>
      </c>
      <c r="R21">
        <v>153.10199999999998</v>
      </c>
    </row>
    <row r="22" spans="1:18" ht="12" customHeight="1">
      <c r="A22" s="208"/>
      <c r="B22" s="13">
        <v>5</v>
      </c>
      <c r="C22" s="117">
        <f t="shared" si="0"/>
        <v>790.4</v>
      </c>
      <c r="D22" s="117">
        <f t="shared" si="1"/>
        <v>814.4</v>
      </c>
      <c r="E22" s="117">
        <f t="shared" si="2"/>
        <v>864</v>
      </c>
      <c r="F22" s="138"/>
      <c r="I22">
        <v>494</v>
      </c>
      <c r="J22">
        <v>509</v>
      </c>
      <c r="K22">
        <v>540</v>
      </c>
      <c r="P22">
        <v>144.32399999999998</v>
      </c>
      <c r="Q22">
        <v>148.65599999999998</v>
      </c>
      <c r="R22">
        <v>157.69999999999999</v>
      </c>
    </row>
    <row r="23" spans="1:18" ht="12" customHeight="1">
      <c r="A23" s="209"/>
      <c r="B23" s="13">
        <v>10</v>
      </c>
      <c r="C23" s="117">
        <f t="shared" si="0"/>
        <v>814.4</v>
      </c>
      <c r="D23" s="117">
        <f t="shared" si="1"/>
        <v>838.4</v>
      </c>
      <c r="E23" s="117" t="s">
        <v>148</v>
      </c>
      <c r="F23" s="138"/>
      <c r="I23">
        <v>509</v>
      </c>
      <c r="J23">
        <v>524</v>
      </c>
      <c r="K23">
        <v>0</v>
      </c>
      <c r="P23">
        <v>148.65599999999998</v>
      </c>
      <c r="Q23">
        <v>153.10199999999998</v>
      </c>
      <c r="R23">
        <v>0</v>
      </c>
    </row>
    <row r="24" spans="1:18" ht="12" customHeight="1">
      <c r="A24" s="207">
        <v>250</v>
      </c>
      <c r="B24" s="12">
        <v>1.5</v>
      </c>
      <c r="C24" s="117">
        <f t="shared" si="0"/>
        <v>747.2</v>
      </c>
      <c r="D24" s="117">
        <f t="shared" si="1"/>
        <v>769.59999999999991</v>
      </c>
      <c r="E24" s="117">
        <f t="shared" si="2"/>
        <v>814.4</v>
      </c>
      <c r="F24" s="138"/>
      <c r="I24">
        <v>467</v>
      </c>
      <c r="J24">
        <v>481</v>
      </c>
      <c r="K24">
        <v>509</v>
      </c>
      <c r="P24">
        <v>136.38200000000001</v>
      </c>
      <c r="Q24">
        <v>140.46700000000001</v>
      </c>
      <c r="R24">
        <v>148.76999999999998</v>
      </c>
    </row>
    <row r="25" spans="1:18" ht="12" customHeight="1">
      <c r="A25" s="208"/>
      <c r="B25" s="12">
        <v>2.5</v>
      </c>
      <c r="C25" s="117">
        <f t="shared" si="0"/>
        <v>768</v>
      </c>
      <c r="D25" s="117">
        <f t="shared" si="1"/>
        <v>792</v>
      </c>
      <c r="E25" s="117">
        <f t="shared" si="2"/>
        <v>838.4</v>
      </c>
      <c r="F25" s="138"/>
      <c r="I25">
        <v>480</v>
      </c>
      <c r="J25">
        <v>495</v>
      </c>
      <c r="K25">
        <v>524</v>
      </c>
      <c r="P25">
        <v>140.239</v>
      </c>
      <c r="Q25">
        <v>144.43799999999999</v>
      </c>
      <c r="R25">
        <v>153.10199999999998</v>
      </c>
    </row>
    <row r="26" spans="1:18" ht="12" customHeight="1">
      <c r="A26" s="208"/>
      <c r="B26" s="13">
        <v>5</v>
      </c>
      <c r="C26" s="117">
        <f t="shared" si="0"/>
        <v>790.4</v>
      </c>
      <c r="D26" s="117">
        <f t="shared" si="1"/>
        <v>814.4</v>
      </c>
      <c r="E26" s="117">
        <f t="shared" si="2"/>
        <v>864</v>
      </c>
      <c r="F26" s="138"/>
      <c r="I26">
        <v>494</v>
      </c>
      <c r="J26">
        <v>509</v>
      </c>
      <c r="K26">
        <v>540</v>
      </c>
      <c r="P26">
        <v>144.32399999999998</v>
      </c>
      <c r="Q26">
        <v>148.65599999999998</v>
      </c>
      <c r="R26">
        <v>157.69999999999999</v>
      </c>
    </row>
    <row r="27" spans="1:18" ht="12" customHeight="1">
      <c r="A27" s="209"/>
      <c r="B27" s="13">
        <v>10</v>
      </c>
      <c r="C27" s="117">
        <f t="shared" si="0"/>
        <v>814.4</v>
      </c>
      <c r="D27" s="117">
        <f t="shared" si="1"/>
        <v>838.4</v>
      </c>
      <c r="E27" s="117" t="s">
        <v>148</v>
      </c>
      <c r="F27" s="138"/>
      <c r="I27">
        <v>509</v>
      </c>
      <c r="J27">
        <v>524</v>
      </c>
      <c r="K27">
        <v>0</v>
      </c>
      <c r="P27">
        <v>148.65599999999998</v>
      </c>
      <c r="Q27">
        <v>153.10199999999998</v>
      </c>
      <c r="R27">
        <v>0</v>
      </c>
    </row>
    <row r="28" spans="1:18" ht="12" customHeight="1">
      <c r="A28" s="164">
        <v>300</v>
      </c>
      <c r="B28" s="12">
        <v>2.5</v>
      </c>
      <c r="C28" s="117">
        <f t="shared" si="0"/>
        <v>769.59999999999991</v>
      </c>
      <c r="D28" s="117">
        <f t="shared" si="1"/>
        <v>792</v>
      </c>
      <c r="E28" s="117">
        <f t="shared" si="2"/>
        <v>814.4</v>
      </c>
      <c r="F28" s="138"/>
      <c r="I28">
        <v>481</v>
      </c>
      <c r="J28">
        <v>495</v>
      </c>
      <c r="K28">
        <v>509</v>
      </c>
      <c r="P28">
        <v>140.35300000000001</v>
      </c>
      <c r="Q28">
        <v>144.43799999999999</v>
      </c>
      <c r="R28">
        <v>148.76999999999998</v>
      </c>
    </row>
    <row r="29" spans="1:18" ht="12" customHeight="1">
      <c r="A29" s="165"/>
      <c r="B29" s="13">
        <v>5</v>
      </c>
      <c r="C29" s="117">
        <f t="shared" si="0"/>
        <v>792</v>
      </c>
      <c r="D29" s="117">
        <f t="shared" si="1"/>
        <v>814.4</v>
      </c>
      <c r="E29" s="117">
        <f t="shared" si="2"/>
        <v>838.4</v>
      </c>
      <c r="F29" s="138"/>
      <c r="I29">
        <v>495</v>
      </c>
      <c r="J29">
        <v>509</v>
      </c>
      <c r="K29">
        <v>524</v>
      </c>
      <c r="P29">
        <v>144.43799999999999</v>
      </c>
      <c r="Q29">
        <v>148.65599999999998</v>
      </c>
      <c r="R29">
        <v>153.10199999999998</v>
      </c>
    </row>
    <row r="30" spans="1:18" ht="12" customHeight="1">
      <c r="A30" s="166"/>
      <c r="B30" s="13">
        <v>10</v>
      </c>
      <c r="C30" s="117">
        <f t="shared" si="0"/>
        <v>814.4</v>
      </c>
      <c r="D30" s="117">
        <f t="shared" si="1"/>
        <v>838.4</v>
      </c>
      <c r="E30" s="117">
        <f t="shared" si="2"/>
        <v>864</v>
      </c>
      <c r="F30" s="138"/>
      <c r="I30">
        <v>509</v>
      </c>
      <c r="J30">
        <v>524</v>
      </c>
      <c r="K30">
        <v>540</v>
      </c>
      <c r="P30">
        <v>148.76999999999998</v>
      </c>
      <c r="Q30">
        <v>153.10199999999998</v>
      </c>
      <c r="R30">
        <v>157.69999999999999</v>
      </c>
    </row>
    <row r="31" spans="1:18" ht="12" customHeight="1">
      <c r="A31" s="164">
        <v>400</v>
      </c>
      <c r="B31" s="12">
        <v>2.5</v>
      </c>
      <c r="C31" s="123">
        <v>769.6</v>
      </c>
      <c r="D31" s="123">
        <f t="shared" si="1"/>
        <v>792</v>
      </c>
      <c r="E31" s="117">
        <f t="shared" si="2"/>
        <v>814.4</v>
      </c>
      <c r="F31" s="138"/>
      <c r="I31">
        <v>495</v>
      </c>
      <c r="J31">
        <v>495</v>
      </c>
      <c r="K31">
        <v>509</v>
      </c>
      <c r="P31">
        <v>144.43799999999999</v>
      </c>
      <c r="Q31">
        <v>144.43799999999999</v>
      </c>
      <c r="R31">
        <v>148.76999999999998</v>
      </c>
    </row>
    <row r="32" spans="1:18" ht="12" customHeight="1">
      <c r="A32" s="165"/>
      <c r="B32" s="13">
        <v>5</v>
      </c>
      <c r="C32" s="123">
        <v>792</v>
      </c>
      <c r="D32" s="123">
        <f t="shared" si="1"/>
        <v>814.4</v>
      </c>
      <c r="E32" s="117">
        <f t="shared" si="2"/>
        <v>838.4</v>
      </c>
      <c r="F32" s="138"/>
      <c r="I32">
        <v>509</v>
      </c>
      <c r="J32">
        <v>509</v>
      </c>
      <c r="K32">
        <v>524</v>
      </c>
      <c r="P32">
        <v>148.65599999999998</v>
      </c>
      <c r="Q32">
        <v>148.65599999999998</v>
      </c>
      <c r="R32">
        <v>153.10199999999998</v>
      </c>
    </row>
    <row r="33" spans="1:18" ht="12" customHeight="1">
      <c r="A33" s="166"/>
      <c r="B33" s="13">
        <v>10</v>
      </c>
      <c r="C33" s="123">
        <v>814.4</v>
      </c>
      <c r="D33" s="123">
        <f t="shared" si="1"/>
        <v>838.4</v>
      </c>
      <c r="E33" s="117">
        <f t="shared" si="2"/>
        <v>864</v>
      </c>
      <c r="F33" s="138"/>
      <c r="I33">
        <v>524</v>
      </c>
      <c r="J33">
        <v>524</v>
      </c>
      <c r="K33">
        <v>540</v>
      </c>
      <c r="P33">
        <v>153.10199999999998</v>
      </c>
      <c r="Q33">
        <v>153.10199999999998</v>
      </c>
      <c r="R33">
        <v>157.69999999999999</v>
      </c>
    </row>
    <row r="34" spans="1:18" ht="12" customHeight="1">
      <c r="A34" s="164">
        <v>500</v>
      </c>
      <c r="B34" s="12">
        <v>2.5</v>
      </c>
      <c r="C34" s="117">
        <f t="shared" si="0"/>
        <v>769.59999999999991</v>
      </c>
      <c r="D34" s="123">
        <f t="shared" si="1"/>
        <v>792</v>
      </c>
      <c r="E34" s="117">
        <f t="shared" si="2"/>
        <v>814.4</v>
      </c>
      <c r="F34" s="138"/>
      <c r="I34">
        <v>481</v>
      </c>
      <c r="J34">
        <v>495</v>
      </c>
      <c r="K34">
        <v>509</v>
      </c>
      <c r="P34">
        <v>140.35300000000001</v>
      </c>
      <c r="Q34">
        <v>144.43799999999999</v>
      </c>
      <c r="R34">
        <v>148.76999999999998</v>
      </c>
    </row>
    <row r="35" spans="1:18" ht="12" customHeight="1">
      <c r="A35" s="165"/>
      <c r="B35" s="13">
        <v>5</v>
      </c>
      <c r="C35" s="117">
        <f t="shared" si="0"/>
        <v>792</v>
      </c>
      <c r="D35" s="117">
        <f t="shared" si="1"/>
        <v>814.4</v>
      </c>
      <c r="E35" s="117">
        <f t="shared" si="2"/>
        <v>838.4</v>
      </c>
      <c r="F35" s="138"/>
      <c r="I35">
        <v>495</v>
      </c>
      <c r="J35">
        <v>509</v>
      </c>
      <c r="K35">
        <v>524</v>
      </c>
      <c r="P35">
        <v>144.43799999999999</v>
      </c>
      <c r="Q35">
        <v>148.65599999999998</v>
      </c>
      <c r="R35">
        <v>153.10199999999998</v>
      </c>
    </row>
    <row r="36" spans="1:18" ht="12" customHeight="1">
      <c r="A36" s="166"/>
      <c r="B36" s="13">
        <v>10</v>
      </c>
      <c r="C36" s="117">
        <f t="shared" si="0"/>
        <v>814.4</v>
      </c>
      <c r="D36" s="117">
        <f t="shared" si="1"/>
        <v>838.4</v>
      </c>
      <c r="E36" s="117">
        <f t="shared" si="2"/>
        <v>864</v>
      </c>
      <c r="F36" s="138"/>
      <c r="I36">
        <v>509</v>
      </c>
      <c r="J36">
        <v>524</v>
      </c>
      <c r="K36">
        <v>540</v>
      </c>
      <c r="P36">
        <v>148.76999999999998</v>
      </c>
      <c r="Q36">
        <v>153.10199999999998</v>
      </c>
      <c r="R36">
        <v>157.69999999999999</v>
      </c>
    </row>
    <row r="37" spans="1:18" ht="12" customHeight="1">
      <c r="A37" s="164">
        <v>600</v>
      </c>
      <c r="B37" s="12">
        <v>2.5</v>
      </c>
      <c r="C37" s="117">
        <f t="shared" si="0"/>
        <v>769.59999999999991</v>
      </c>
      <c r="D37" s="117">
        <f t="shared" si="1"/>
        <v>792</v>
      </c>
      <c r="E37" s="117">
        <f t="shared" si="2"/>
        <v>814.4</v>
      </c>
      <c r="F37" s="138"/>
      <c r="I37">
        <v>481</v>
      </c>
      <c r="J37">
        <v>495</v>
      </c>
      <c r="K37">
        <v>509</v>
      </c>
      <c r="P37">
        <v>140.35300000000001</v>
      </c>
      <c r="Q37">
        <v>144.43799999999999</v>
      </c>
      <c r="R37">
        <v>148.76999999999998</v>
      </c>
    </row>
    <row r="38" spans="1:18" ht="12" customHeight="1">
      <c r="A38" s="165"/>
      <c r="B38" s="13">
        <v>5</v>
      </c>
      <c r="C38" s="117">
        <f t="shared" si="0"/>
        <v>792</v>
      </c>
      <c r="D38" s="117">
        <f t="shared" si="1"/>
        <v>814.4</v>
      </c>
      <c r="E38" s="117">
        <f t="shared" si="2"/>
        <v>838.4</v>
      </c>
      <c r="F38" s="138"/>
      <c r="I38">
        <v>495</v>
      </c>
      <c r="J38">
        <v>509</v>
      </c>
      <c r="K38">
        <v>524</v>
      </c>
      <c r="P38">
        <v>144.43799999999999</v>
      </c>
      <c r="Q38">
        <v>148.65599999999998</v>
      </c>
      <c r="R38">
        <v>153.10199999999998</v>
      </c>
    </row>
    <row r="39" spans="1:18" ht="12" customHeight="1">
      <c r="A39" s="166"/>
      <c r="B39" s="13">
        <v>10</v>
      </c>
      <c r="C39" s="117">
        <f t="shared" si="0"/>
        <v>814.4</v>
      </c>
      <c r="D39" s="117">
        <f t="shared" si="1"/>
        <v>838.4</v>
      </c>
      <c r="E39" s="117">
        <f t="shared" si="2"/>
        <v>864</v>
      </c>
      <c r="F39" s="138"/>
      <c r="I39">
        <v>509</v>
      </c>
      <c r="J39">
        <v>524</v>
      </c>
      <c r="K39">
        <v>540</v>
      </c>
      <c r="P39">
        <v>148.76999999999998</v>
      </c>
      <c r="Q39">
        <v>153.10199999999998</v>
      </c>
      <c r="R39">
        <v>157.69999999999999</v>
      </c>
    </row>
    <row r="40" spans="1:18" ht="12" customHeight="1">
      <c r="A40" s="207">
        <v>700</v>
      </c>
      <c r="B40" s="12">
        <v>2.5</v>
      </c>
      <c r="C40" s="117">
        <f t="shared" si="0"/>
        <v>747.2</v>
      </c>
      <c r="D40" s="117">
        <f t="shared" si="1"/>
        <v>769.59999999999991</v>
      </c>
      <c r="E40" s="117">
        <f t="shared" si="2"/>
        <v>792</v>
      </c>
      <c r="F40" s="138"/>
      <c r="I40">
        <v>467</v>
      </c>
      <c r="J40">
        <v>481</v>
      </c>
      <c r="K40">
        <v>495</v>
      </c>
      <c r="P40">
        <v>136.49600000000001</v>
      </c>
      <c r="Q40">
        <v>140.46700000000001</v>
      </c>
      <c r="R40">
        <v>144.685</v>
      </c>
    </row>
    <row r="41" spans="1:18" ht="12" customHeight="1">
      <c r="A41" s="208"/>
      <c r="B41" s="13">
        <v>5</v>
      </c>
      <c r="C41" s="117">
        <f t="shared" si="0"/>
        <v>769.59999999999991</v>
      </c>
      <c r="D41" s="117">
        <f t="shared" si="1"/>
        <v>792</v>
      </c>
      <c r="E41" s="117">
        <f t="shared" si="2"/>
        <v>814.4</v>
      </c>
      <c r="F41" s="138"/>
      <c r="I41">
        <v>481</v>
      </c>
      <c r="J41">
        <v>495</v>
      </c>
      <c r="K41">
        <v>509</v>
      </c>
      <c r="P41">
        <v>140.35300000000001</v>
      </c>
      <c r="Q41">
        <v>144.43799999999999</v>
      </c>
      <c r="R41">
        <v>148.76999999999998</v>
      </c>
    </row>
    <row r="42" spans="1:18" ht="12" customHeight="1">
      <c r="A42" s="208"/>
      <c r="B42" s="13">
        <v>10</v>
      </c>
      <c r="C42" s="117">
        <f t="shared" si="0"/>
        <v>792</v>
      </c>
      <c r="D42" s="117">
        <f t="shared" si="1"/>
        <v>814.4</v>
      </c>
      <c r="E42" s="117">
        <f t="shared" si="2"/>
        <v>838.4</v>
      </c>
      <c r="F42" s="138"/>
      <c r="I42">
        <v>495</v>
      </c>
      <c r="J42">
        <v>509</v>
      </c>
      <c r="K42">
        <v>524</v>
      </c>
      <c r="P42">
        <v>144.43799999999999</v>
      </c>
      <c r="Q42">
        <v>148.65599999999998</v>
      </c>
      <c r="R42">
        <v>153.10199999999998</v>
      </c>
    </row>
    <row r="43" spans="1:18" ht="12" customHeight="1">
      <c r="A43" s="209"/>
      <c r="B43" s="13">
        <v>15</v>
      </c>
      <c r="C43" s="117">
        <f t="shared" si="0"/>
        <v>814.4</v>
      </c>
      <c r="D43" s="117">
        <f t="shared" si="1"/>
        <v>838.4</v>
      </c>
      <c r="E43" s="117">
        <f t="shared" si="2"/>
        <v>864</v>
      </c>
      <c r="F43" s="138"/>
      <c r="I43">
        <v>509</v>
      </c>
      <c r="J43">
        <v>524</v>
      </c>
      <c r="K43">
        <v>540</v>
      </c>
      <c r="P43">
        <v>148.76999999999998</v>
      </c>
      <c r="Q43">
        <v>153.10199999999998</v>
      </c>
      <c r="R43">
        <v>157.69999999999999</v>
      </c>
    </row>
    <row r="44" spans="1:18" ht="12" customHeight="1">
      <c r="A44" s="207">
        <v>750</v>
      </c>
      <c r="B44" s="12">
        <v>2.5</v>
      </c>
      <c r="C44" s="117">
        <f t="shared" si="0"/>
        <v>747.2</v>
      </c>
      <c r="D44" s="117">
        <f t="shared" si="1"/>
        <v>769.59999999999991</v>
      </c>
      <c r="E44" s="117">
        <f t="shared" si="2"/>
        <v>792</v>
      </c>
      <c r="F44" s="138"/>
      <c r="I44">
        <v>467</v>
      </c>
      <c r="J44">
        <v>481</v>
      </c>
      <c r="K44">
        <v>495</v>
      </c>
      <c r="P44">
        <v>136.49600000000001</v>
      </c>
      <c r="Q44">
        <v>140.46700000000001</v>
      </c>
      <c r="R44">
        <v>144.685</v>
      </c>
    </row>
    <row r="45" spans="1:18" ht="12" customHeight="1">
      <c r="A45" s="208"/>
      <c r="B45" s="13">
        <v>5</v>
      </c>
      <c r="C45" s="117">
        <f t="shared" si="0"/>
        <v>769.59999999999991</v>
      </c>
      <c r="D45" s="117">
        <f t="shared" si="1"/>
        <v>792</v>
      </c>
      <c r="E45" s="117">
        <f t="shared" si="2"/>
        <v>814.4</v>
      </c>
      <c r="F45" s="138"/>
      <c r="I45">
        <v>481</v>
      </c>
      <c r="J45">
        <v>495</v>
      </c>
      <c r="K45">
        <v>509</v>
      </c>
      <c r="P45">
        <v>140.35300000000001</v>
      </c>
      <c r="Q45">
        <v>144.43799999999999</v>
      </c>
      <c r="R45">
        <v>148.76999999999998</v>
      </c>
    </row>
    <row r="46" spans="1:18" ht="12" customHeight="1">
      <c r="A46" s="208"/>
      <c r="B46" s="13">
        <v>10</v>
      </c>
      <c r="C46" s="117">
        <f t="shared" si="0"/>
        <v>792</v>
      </c>
      <c r="D46" s="117">
        <f t="shared" si="1"/>
        <v>814.4</v>
      </c>
      <c r="E46" s="117">
        <f t="shared" si="2"/>
        <v>838.4</v>
      </c>
      <c r="F46" s="138"/>
      <c r="I46">
        <v>495</v>
      </c>
      <c r="J46">
        <v>509</v>
      </c>
      <c r="K46">
        <v>524</v>
      </c>
      <c r="P46">
        <v>144.43799999999999</v>
      </c>
      <c r="Q46">
        <v>148.65599999999998</v>
      </c>
      <c r="R46">
        <v>153.10199999999998</v>
      </c>
    </row>
    <row r="47" spans="1:18" ht="12" customHeight="1">
      <c r="A47" s="209"/>
      <c r="B47" s="13">
        <v>15</v>
      </c>
      <c r="C47" s="117">
        <f t="shared" si="0"/>
        <v>814.4</v>
      </c>
      <c r="D47" s="117">
        <f t="shared" si="1"/>
        <v>838.4</v>
      </c>
      <c r="E47" s="117">
        <f t="shared" si="2"/>
        <v>864</v>
      </c>
      <c r="F47" s="138"/>
      <c r="I47">
        <v>509</v>
      </c>
      <c r="J47">
        <v>524</v>
      </c>
      <c r="K47">
        <v>540</v>
      </c>
      <c r="P47">
        <v>148.76999999999998</v>
      </c>
      <c r="Q47">
        <v>153.10199999999998</v>
      </c>
      <c r="R47">
        <v>157.69999999999999</v>
      </c>
    </row>
    <row r="48" spans="1:18" ht="12" customHeight="1">
      <c r="A48" s="207">
        <v>800</v>
      </c>
      <c r="B48" s="12">
        <v>2.5</v>
      </c>
      <c r="C48" s="117">
        <f t="shared" si="0"/>
        <v>769.59999999999991</v>
      </c>
      <c r="D48" s="117">
        <f t="shared" si="1"/>
        <v>792</v>
      </c>
      <c r="E48" s="117">
        <f t="shared" si="2"/>
        <v>814.4</v>
      </c>
      <c r="F48" s="138"/>
      <c r="I48">
        <v>481</v>
      </c>
      <c r="J48">
        <v>495</v>
      </c>
      <c r="K48">
        <v>509</v>
      </c>
      <c r="P48">
        <v>140.35300000000001</v>
      </c>
      <c r="Q48">
        <v>144.43799999999999</v>
      </c>
      <c r="R48">
        <v>148.76999999999998</v>
      </c>
    </row>
    <row r="49" spans="1:18" ht="12" customHeight="1">
      <c r="A49" s="208"/>
      <c r="B49" s="13">
        <v>5</v>
      </c>
      <c r="C49" s="117">
        <f t="shared" si="0"/>
        <v>792</v>
      </c>
      <c r="D49" s="117">
        <f t="shared" si="1"/>
        <v>814.4</v>
      </c>
      <c r="E49" s="117">
        <f t="shared" si="2"/>
        <v>838.4</v>
      </c>
      <c r="F49" s="138"/>
      <c r="I49">
        <v>495</v>
      </c>
      <c r="J49">
        <v>509</v>
      </c>
      <c r="K49">
        <v>524</v>
      </c>
      <c r="P49">
        <v>144.43799999999999</v>
      </c>
      <c r="Q49">
        <v>148.65599999999998</v>
      </c>
      <c r="R49">
        <v>153.10199999999998</v>
      </c>
    </row>
    <row r="50" spans="1:18" ht="12" customHeight="1">
      <c r="A50" s="208"/>
      <c r="B50" s="13">
        <v>10</v>
      </c>
      <c r="C50" s="123">
        <f t="shared" si="0"/>
        <v>814.4</v>
      </c>
      <c r="D50" s="123">
        <f t="shared" si="1"/>
        <v>838.4</v>
      </c>
      <c r="E50" s="123">
        <f t="shared" si="2"/>
        <v>864</v>
      </c>
      <c r="F50" s="138"/>
      <c r="I50">
        <v>509</v>
      </c>
      <c r="J50">
        <v>524</v>
      </c>
      <c r="K50">
        <v>540</v>
      </c>
      <c r="P50">
        <v>148.76999999999998</v>
      </c>
      <c r="Q50">
        <v>153.10199999999998</v>
      </c>
      <c r="R50">
        <v>157.69999999999999</v>
      </c>
    </row>
    <row r="51" spans="1:18" ht="12" customHeight="1">
      <c r="A51" s="209"/>
      <c r="B51" s="13">
        <v>15</v>
      </c>
      <c r="C51" s="123">
        <v>838.4</v>
      </c>
      <c r="D51" s="123">
        <v>864</v>
      </c>
      <c r="E51" s="123">
        <v>882</v>
      </c>
      <c r="F51" s="138"/>
      <c r="I51">
        <v>509</v>
      </c>
      <c r="J51">
        <v>524</v>
      </c>
      <c r="K51">
        <v>540</v>
      </c>
      <c r="P51">
        <v>148.76999999999998</v>
      </c>
      <c r="Q51">
        <v>153.10199999999998</v>
      </c>
      <c r="R51">
        <v>157.69999999999999</v>
      </c>
    </row>
    <row r="52" spans="1:18" ht="27" customHeight="1">
      <c r="A52" s="167" t="s">
        <v>29</v>
      </c>
      <c r="B52" s="167"/>
      <c r="C52" s="167"/>
      <c r="D52" s="167"/>
      <c r="E52" s="167"/>
      <c r="F52" s="167"/>
      <c r="P52">
        <v>0</v>
      </c>
      <c r="Q52">
        <v>0</v>
      </c>
      <c r="R52">
        <v>0</v>
      </c>
    </row>
    <row r="53" spans="1:18" ht="12.75" customHeight="1">
      <c r="A53" s="169" t="s">
        <v>42</v>
      </c>
      <c r="B53" s="169"/>
      <c r="C53" s="169"/>
      <c r="D53" s="169"/>
      <c r="E53" s="169"/>
      <c r="F53" s="169"/>
      <c r="P53">
        <v>0</v>
      </c>
      <c r="Q53">
        <v>0</v>
      </c>
      <c r="R53">
        <v>0</v>
      </c>
    </row>
    <row r="54" spans="1:18" ht="42" customHeight="1">
      <c r="A54" s="194" t="s">
        <v>39</v>
      </c>
      <c r="B54" s="194"/>
      <c r="C54" s="194"/>
      <c r="D54" s="194"/>
      <c r="E54" s="194"/>
      <c r="F54" s="194"/>
      <c r="P54">
        <v>0</v>
      </c>
      <c r="Q54">
        <v>0</v>
      </c>
      <c r="R54">
        <v>0</v>
      </c>
    </row>
    <row r="55" spans="1:18" ht="22.9" customHeight="1">
      <c r="A55" s="210" t="s">
        <v>54</v>
      </c>
      <c r="B55" s="211"/>
      <c r="C55" s="211"/>
      <c r="D55" s="211"/>
      <c r="E55" s="211"/>
      <c r="F55" s="139"/>
      <c r="P55">
        <v>0</v>
      </c>
      <c r="Q55">
        <v>0</v>
      </c>
      <c r="R55">
        <v>0</v>
      </c>
    </row>
    <row r="56" spans="1:18" ht="57.4" customHeight="1">
      <c r="A56" s="11" t="s">
        <v>41</v>
      </c>
      <c r="B56" s="19" t="s">
        <v>24</v>
      </c>
      <c r="C56" s="19" t="s">
        <v>25</v>
      </c>
      <c r="D56" s="57" t="s">
        <v>26</v>
      </c>
      <c r="E56" s="57" t="s">
        <v>27</v>
      </c>
      <c r="F56" s="139"/>
      <c r="P56" t="e">
        <v>#VALUE!</v>
      </c>
      <c r="Q56" t="e">
        <v>#VALUE!</v>
      </c>
      <c r="R56">
        <v>0</v>
      </c>
    </row>
    <row r="57" spans="1:18" ht="12" customHeight="1">
      <c r="A57" s="212">
        <v>150</v>
      </c>
      <c r="B57" s="12">
        <v>1.5</v>
      </c>
      <c r="C57" s="123">
        <f>ROUNDUP($N$2*P57,0)*0.6+I57</f>
        <v>1025.5999999999999</v>
      </c>
      <c r="D57" s="123">
        <f t="shared" ref="D57:E57" si="3">ROUNDUP($N$2*Q57,0)*0.6+J57</f>
        <v>1056</v>
      </c>
      <c r="E57" s="123">
        <f t="shared" si="3"/>
        <v>1072</v>
      </c>
      <c r="F57" s="139"/>
      <c r="H57">
        <v>0.6</v>
      </c>
      <c r="I57">
        <v>641</v>
      </c>
      <c r="J57">
        <v>660</v>
      </c>
      <c r="K57">
        <v>670</v>
      </c>
      <c r="P57">
        <v>187.33999999999997</v>
      </c>
      <c r="Q57">
        <v>192.79299999999998</v>
      </c>
      <c r="R57">
        <v>195.77029999999996</v>
      </c>
    </row>
    <row r="58" spans="1:18" ht="12" customHeight="1">
      <c r="A58" s="213"/>
      <c r="B58" s="12">
        <v>2.5</v>
      </c>
      <c r="C58" s="123">
        <v>1056</v>
      </c>
      <c r="D58" s="123">
        <v>1086.4000000000001</v>
      </c>
      <c r="E58" s="123">
        <v>1104</v>
      </c>
      <c r="F58" s="139"/>
      <c r="H58" s="91"/>
      <c r="I58">
        <v>641</v>
      </c>
      <c r="J58">
        <v>660</v>
      </c>
      <c r="K58">
        <v>670</v>
      </c>
      <c r="P58">
        <v>187.33999999999997</v>
      </c>
      <c r="Q58">
        <v>192.79299999999998</v>
      </c>
      <c r="R58">
        <v>195.77029999999996</v>
      </c>
    </row>
    <row r="59" spans="1:18" ht="12" customHeight="1">
      <c r="A59" s="214"/>
      <c r="B59" s="13">
        <v>5</v>
      </c>
      <c r="C59" s="117">
        <f t="shared" ref="C59:C104" si="4">ROUNDUP($N$2*P59,0)*0.6+I59</f>
        <v>1088</v>
      </c>
      <c r="D59" s="117">
        <f t="shared" ref="D59:D104" si="5">ROUNDUP($N$2*Q59,0)*0.6+J59</f>
        <v>1120</v>
      </c>
      <c r="E59" s="117">
        <f t="shared" ref="E59:E104" si="6">ROUNDUP($N$2*R59,0)*0.6+K59</f>
        <v>1136</v>
      </c>
      <c r="F59" s="139"/>
      <c r="H59" s="91"/>
      <c r="I59">
        <v>680</v>
      </c>
      <c r="J59">
        <v>700</v>
      </c>
      <c r="K59">
        <v>710</v>
      </c>
      <c r="P59">
        <v>198.56899999999999</v>
      </c>
      <c r="Q59">
        <v>204.364</v>
      </c>
      <c r="R59">
        <v>207.50460499999997</v>
      </c>
    </row>
    <row r="60" spans="1:18" ht="12" customHeight="1">
      <c r="A60" s="212">
        <v>200</v>
      </c>
      <c r="B60" s="12">
        <v>1.5</v>
      </c>
      <c r="C60" s="117">
        <f t="shared" si="4"/>
        <v>1025.5999999999999</v>
      </c>
      <c r="D60" s="117">
        <f t="shared" si="5"/>
        <v>1056</v>
      </c>
      <c r="E60" s="117">
        <f t="shared" si="6"/>
        <v>1072</v>
      </c>
      <c r="F60" s="139"/>
      <c r="H60" s="91"/>
      <c r="I60">
        <v>641</v>
      </c>
      <c r="J60">
        <v>660</v>
      </c>
      <c r="K60">
        <v>670</v>
      </c>
      <c r="P60">
        <v>187.33999999999997</v>
      </c>
      <c r="Q60">
        <v>192.79299999999998</v>
      </c>
      <c r="R60">
        <v>195.77029999999996</v>
      </c>
    </row>
    <row r="61" spans="1:18" ht="12" customHeight="1">
      <c r="A61" s="213"/>
      <c r="B61" s="12">
        <v>2.5</v>
      </c>
      <c r="C61" s="117">
        <f t="shared" si="4"/>
        <v>1056</v>
      </c>
      <c r="D61" s="117">
        <f t="shared" si="5"/>
        <v>1086.4000000000001</v>
      </c>
      <c r="E61" s="117">
        <f t="shared" si="6"/>
        <v>1104</v>
      </c>
      <c r="F61" s="139"/>
      <c r="H61" s="91"/>
      <c r="I61">
        <v>660</v>
      </c>
      <c r="J61">
        <v>679</v>
      </c>
      <c r="K61">
        <v>690</v>
      </c>
      <c r="P61">
        <v>192.79299999999998</v>
      </c>
      <c r="Q61">
        <v>198.398</v>
      </c>
      <c r="R61">
        <v>201.46868499999997</v>
      </c>
    </row>
    <row r="62" spans="1:18" ht="12" customHeight="1">
      <c r="A62" s="214"/>
      <c r="B62" s="13">
        <v>5</v>
      </c>
      <c r="C62" s="117">
        <f t="shared" si="4"/>
        <v>1088</v>
      </c>
      <c r="D62" s="117">
        <f t="shared" si="5"/>
        <v>1120</v>
      </c>
      <c r="E62" s="117">
        <f t="shared" si="6"/>
        <v>1136</v>
      </c>
      <c r="F62" s="139"/>
      <c r="H62" s="91"/>
      <c r="I62">
        <v>680</v>
      </c>
      <c r="J62">
        <v>700</v>
      </c>
      <c r="K62">
        <v>710</v>
      </c>
      <c r="P62">
        <v>198.56899999999999</v>
      </c>
      <c r="Q62">
        <v>204.364</v>
      </c>
      <c r="R62">
        <v>207.50460499999997</v>
      </c>
    </row>
    <row r="63" spans="1:18" ht="12" customHeight="1">
      <c r="A63" s="212">
        <v>250</v>
      </c>
      <c r="B63" s="12">
        <v>2.5</v>
      </c>
      <c r="C63" s="117">
        <f t="shared" si="4"/>
        <v>1044.8</v>
      </c>
      <c r="D63" s="117">
        <f t="shared" si="5"/>
        <v>1075.2</v>
      </c>
      <c r="E63" s="117">
        <f t="shared" si="6"/>
        <v>1091.2</v>
      </c>
      <c r="F63" s="139"/>
      <c r="H63" s="91"/>
      <c r="I63">
        <v>653</v>
      </c>
      <c r="J63">
        <v>672</v>
      </c>
      <c r="K63">
        <v>682</v>
      </c>
      <c r="P63">
        <v>190.64599999999999</v>
      </c>
      <c r="Q63">
        <v>196.21299999999999</v>
      </c>
      <c r="R63">
        <v>199.22506999999996</v>
      </c>
    </row>
    <row r="64" spans="1:18" ht="12" customHeight="1">
      <c r="A64" s="213"/>
      <c r="B64" s="13">
        <v>5</v>
      </c>
      <c r="C64" s="117">
        <f t="shared" si="4"/>
        <v>1075.2</v>
      </c>
      <c r="D64" s="117">
        <f t="shared" si="5"/>
        <v>1105.5999999999999</v>
      </c>
      <c r="E64" s="117">
        <f t="shared" si="6"/>
        <v>1123.2</v>
      </c>
      <c r="F64" s="139"/>
      <c r="H64" s="91"/>
      <c r="I64">
        <v>672</v>
      </c>
      <c r="J64">
        <v>691</v>
      </c>
      <c r="K64">
        <v>702</v>
      </c>
      <c r="P64">
        <v>196.21299999999999</v>
      </c>
      <c r="Q64">
        <v>201.91299999999998</v>
      </c>
      <c r="R64">
        <v>205.04258499999997</v>
      </c>
    </row>
    <row r="65" spans="1:18" ht="12" customHeight="1">
      <c r="A65" s="214"/>
      <c r="B65" s="13">
        <v>10</v>
      </c>
      <c r="C65" s="117">
        <f t="shared" si="4"/>
        <v>1107.2</v>
      </c>
      <c r="D65" s="117">
        <f t="shared" si="5"/>
        <v>1139.2</v>
      </c>
      <c r="E65" s="117">
        <f t="shared" si="6"/>
        <v>1156.8</v>
      </c>
      <c r="F65" s="139"/>
      <c r="H65" s="91"/>
      <c r="I65">
        <v>692</v>
      </c>
      <c r="J65">
        <v>712</v>
      </c>
      <c r="K65">
        <v>723</v>
      </c>
      <c r="P65">
        <v>202.084</v>
      </c>
      <c r="Q65">
        <v>207.97399999999999</v>
      </c>
      <c r="R65">
        <v>211.17777999999998</v>
      </c>
    </row>
    <row r="66" spans="1:18" ht="12" customHeight="1">
      <c r="A66" s="212">
        <v>300</v>
      </c>
      <c r="B66" s="12">
        <v>2.5</v>
      </c>
      <c r="C66" s="117">
        <f t="shared" si="4"/>
        <v>1044.8</v>
      </c>
      <c r="D66" s="117">
        <f t="shared" si="5"/>
        <v>1075.2</v>
      </c>
      <c r="E66" s="117">
        <f t="shared" si="6"/>
        <v>1091.2</v>
      </c>
      <c r="F66" s="139"/>
      <c r="H66" s="91"/>
      <c r="I66">
        <v>653</v>
      </c>
      <c r="J66">
        <v>672</v>
      </c>
      <c r="K66">
        <v>682</v>
      </c>
      <c r="P66">
        <v>190.64599999999999</v>
      </c>
      <c r="Q66">
        <v>196.21299999999999</v>
      </c>
      <c r="R66">
        <v>199.22506999999996</v>
      </c>
    </row>
    <row r="67" spans="1:18" ht="12" customHeight="1">
      <c r="A67" s="213"/>
      <c r="B67" s="13">
        <v>5</v>
      </c>
      <c r="C67" s="117">
        <f t="shared" si="4"/>
        <v>1075.2</v>
      </c>
      <c r="D67" s="117">
        <f t="shared" si="5"/>
        <v>1105.5999999999999</v>
      </c>
      <c r="E67" s="117">
        <f t="shared" si="6"/>
        <v>1123.2</v>
      </c>
      <c r="F67" s="139"/>
      <c r="H67" s="91"/>
      <c r="I67">
        <v>672</v>
      </c>
      <c r="J67">
        <v>691</v>
      </c>
      <c r="K67">
        <v>702</v>
      </c>
      <c r="P67">
        <v>196.21299999999999</v>
      </c>
      <c r="Q67">
        <v>201.91299999999998</v>
      </c>
      <c r="R67">
        <v>205.04258499999997</v>
      </c>
    </row>
    <row r="68" spans="1:18" ht="12" customHeight="1">
      <c r="A68" s="214"/>
      <c r="B68" s="13">
        <v>10</v>
      </c>
      <c r="C68" s="117">
        <f t="shared" si="4"/>
        <v>1107.2</v>
      </c>
      <c r="D68" s="117">
        <f t="shared" si="5"/>
        <v>1139.2</v>
      </c>
      <c r="E68" s="117">
        <f t="shared" si="6"/>
        <v>1156.8</v>
      </c>
      <c r="F68" s="139"/>
      <c r="H68" s="91"/>
      <c r="I68">
        <v>692</v>
      </c>
      <c r="J68">
        <v>712</v>
      </c>
      <c r="K68">
        <v>723</v>
      </c>
      <c r="P68">
        <v>202.084</v>
      </c>
      <c r="Q68">
        <v>207.97399999999999</v>
      </c>
      <c r="R68">
        <v>211.17777999999998</v>
      </c>
    </row>
    <row r="69" spans="1:18" ht="12" customHeight="1">
      <c r="A69" s="204">
        <v>400</v>
      </c>
      <c r="B69" s="12">
        <v>2.5</v>
      </c>
      <c r="C69" s="117">
        <f t="shared" si="4"/>
        <v>1016</v>
      </c>
      <c r="D69" s="117">
        <f t="shared" si="5"/>
        <v>1044.8</v>
      </c>
      <c r="E69" s="117">
        <f t="shared" si="6"/>
        <v>1060.8</v>
      </c>
      <c r="F69" s="139"/>
      <c r="H69" s="91"/>
      <c r="I69">
        <v>635</v>
      </c>
      <c r="J69">
        <v>653</v>
      </c>
      <c r="K69">
        <v>663</v>
      </c>
      <c r="P69">
        <v>185.40199999999999</v>
      </c>
      <c r="Q69">
        <v>190.798</v>
      </c>
      <c r="R69">
        <v>193.74508999999998</v>
      </c>
    </row>
    <row r="70" spans="1:18" ht="12" customHeight="1">
      <c r="A70" s="205"/>
      <c r="B70" s="13">
        <v>5</v>
      </c>
      <c r="C70" s="117">
        <f t="shared" si="4"/>
        <v>1044.8</v>
      </c>
      <c r="D70" s="117">
        <f t="shared" si="5"/>
        <v>1075.2</v>
      </c>
      <c r="E70" s="117">
        <f t="shared" si="6"/>
        <v>1091.2</v>
      </c>
      <c r="F70" s="139"/>
      <c r="H70" s="91"/>
      <c r="I70">
        <v>653</v>
      </c>
      <c r="J70">
        <v>672</v>
      </c>
      <c r="K70">
        <v>682</v>
      </c>
      <c r="P70">
        <v>190.64599999999999</v>
      </c>
      <c r="Q70">
        <v>196.21299999999999</v>
      </c>
      <c r="R70">
        <v>199.22506999999996</v>
      </c>
    </row>
    <row r="71" spans="1:18" ht="12" customHeight="1">
      <c r="A71" s="205"/>
      <c r="B71" s="13">
        <v>10</v>
      </c>
      <c r="C71" s="117">
        <f t="shared" si="4"/>
        <v>1075.2</v>
      </c>
      <c r="D71" s="117">
        <f t="shared" si="5"/>
        <v>1105.5999999999999</v>
      </c>
      <c r="E71" s="117">
        <f t="shared" si="6"/>
        <v>1123.2</v>
      </c>
      <c r="F71" s="139"/>
      <c r="H71" s="91"/>
      <c r="I71">
        <v>672</v>
      </c>
      <c r="J71">
        <v>691</v>
      </c>
      <c r="K71">
        <v>702</v>
      </c>
      <c r="P71">
        <v>196.21299999999999</v>
      </c>
      <c r="Q71">
        <v>201.91299999999998</v>
      </c>
      <c r="R71">
        <v>205.04258499999997</v>
      </c>
    </row>
    <row r="72" spans="1:18" ht="12" customHeight="1">
      <c r="A72" s="206"/>
      <c r="B72" s="13">
        <v>15</v>
      </c>
      <c r="C72" s="117">
        <f t="shared" si="4"/>
        <v>1107.2</v>
      </c>
      <c r="D72" s="117">
        <f t="shared" si="5"/>
        <v>1139.2</v>
      </c>
      <c r="E72" s="117">
        <f t="shared" si="6"/>
        <v>1156.8</v>
      </c>
      <c r="F72" s="139"/>
      <c r="H72" s="91"/>
      <c r="I72">
        <v>692</v>
      </c>
      <c r="J72">
        <v>712</v>
      </c>
      <c r="K72">
        <v>723</v>
      </c>
      <c r="P72">
        <v>202.084</v>
      </c>
      <c r="Q72">
        <v>207.97399999999999</v>
      </c>
      <c r="R72">
        <v>211.17777999999998</v>
      </c>
    </row>
    <row r="73" spans="1:18" ht="12" customHeight="1">
      <c r="A73" s="204">
        <v>500</v>
      </c>
      <c r="B73" s="12">
        <v>2.5</v>
      </c>
      <c r="C73" s="117">
        <f t="shared" si="4"/>
        <v>1033.5999999999999</v>
      </c>
      <c r="D73" s="117">
        <f t="shared" si="5"/>
        <v>1064</v>
      </c>
      <c r="E73" s="117">
        <f t="shared" si="6"/>
        <v>1080</v>
      </c>
      <c r="F73" s="139"/>
      <c r="H73" s="91"/>
      <c r="I73">
        <v>646</v>
      </c>
      <c r="J73">
        <v>665</v>
      </c>
      <c r="K73">
        <v>675</v>
      </c>
      <c r="P73">
        <v>188.63200000000001</v>
      </c>
      <c r="Q73">
        <v>194.12299999999999</v>
      </c>
      <c r="R73">
        <v>197.12044</v>
      </c>
    </row>
    <row r="74" spans="1:18" ht="12" customHeight="1">
      <c r="A74" s="205"/>
      <c r="B74" s="13">
        <v>5</v>
      </c>
      <c r="C74" s="117">
        <f t="shared" si="4"/>
        <v>1062.4000000000001</v>
      </c>
      <c r="D74" s="117">
        <f t="shared" si="5"/>
        <v>1092.8</v>
      </c>
      <c r="E74" s="117">
        <f t="shared" si="6"/>
        <v>1110.4000000000001</v>
      </c>
      <c r="F74" s="139"/>
      <c r="H74" s="91"/>
      <c r="I74">
        <v>664</v>
      </c>
      <c r="J74">
        <v>683</v>
      </c>
      <c r="K74">
        <v>694</v>
      </c>
      <c r="P74">
        <v>193.971</v>
      </c>
      <c r="Q74">
        <v>199.614</v>
      </c>
      <c r="R74">
        <v>202.69969499999999</v>
      </c>
    </row>
    <row r="75" spans="1:18" ht="12" customHeight="1">
      <c r="A75" s="205"/>
      <c r="B75" s="13">
        <v>10</v>
      </c>
      <c r="C75" s="117">
        <f t="shared" si="4"/>
        <v>1092.8</v>
      </c>
      <c r="D75" s="117">
        <f t="shared" si="5"/>
        <v>1124.8</v>
      </c>
      <c r="E75" s="117">
        <f t="shared" si="6"/>
        <v>1142.4000000000001</v>
      </c>
      <c r="F75" s="139"/>
      <c r="H75" s="91"/>
      <c r="I75">
        <v>683</v>
      </c>
      <c r="J75">
        <v>703</v>
      </c>
      <c r="K75">
        <v>714</v>
      </c>
      <c r="P75">
        <v>199.614</v>
      </c>
      <c r="Q75">
        <v>205.428</v>
      </c>
      <c r="R75">
        <v>208.59662999999998</v>
      </c>
    </row>
    <row r="76" spans="1:18" ht="12" customHeight="1">
      <c r="A76" s="206"/>
      <c r="B76" s="13">
        <v>15</v>
      </c>
      <c r="C76" s="117">
        <f t="shared" si="4"/>
        <v>1126.4000000000001</v>
      </c>
      <c r="D76" s="117">
        <f t="shared" si="5"/>
        <v>1158.4000000000001</v>
      </c>
      <c r="E76" s="117">
        <f t="shared" si="6"/>
        <v>1176</v>
      </c>
      <c r="F76" s="139"/>
      <c r="H76" s="91"/>
      <c r="I76">
        <v>704</v>
      </c>
      <c r="J76">
        <v>724</v>
      </c>
      <c r="K76">
        <v>735</v>
      </c>
      <c r="P76">
        <v>205.59899999999999</v>
      </c>
      <c r="Q76">
        <v>211.584</v>
      </c>
      <c r="R76">
        <v>214.85095499999997</v>
      </c>
    </row>
    <row r="77" spans="1:18" ht="12" customHeight="1">
      <c r="A77" s="204">
        <v>600</v>
      </c>
      <c r="B77" s="12">
        <v>2.5</v>
      </c>
      <c r="C77" s="117">
        <f t="shared" si="4"/>
        <v>1033.5999999999999</v>
      </c>
      <c r="D77" s="117">
        <f t="shared" si="5"/>
        <v>1064</v>
      </c>
      <c r="E77" s="117">
        <f t="shared" si="6"/>
        <v>1080</v>
      </c>
      <c r="F77" s="139"/>
      <c r="H77" s="91"/>
      <c r="I77">
        <v>646</v>
      </c>
      <c r="J77">
        <v>665</v>
      </c>
      <c r="K77">
        <v>675</v>
      </c>
      <c r="P77">
        <v>188.63200000000001</v>
      </c>
      <c r="Q77">
        <v>194.12299999999999</v>
      </c>
      <c r="R77">
        <v>197.12044</v>
      </c>
    </row>
    <row r="78" spans="1:18" ht="12" customHeight="1">
      <c r="A78" s="205"/>
      <c r="B78" s="13">
        <v>5</v>
      </c>
      <c r="C78" s="117">
        <f t="shared" si="4"/>
        <v>1062.4000000000001</v>
      </c>
      <c r="D78" s="117">
        <f t="shared" si="5"/>
        <v>1092.8</v>
      </c>
      <c r="E78" s="117">
        <f t="shared" si="6"/>
        <v>1110.4000000000001</v>
      </c>
      <c r="F78" s="139"/>
      <c r="H78" s="91"/>
      <c r="I78">
        <v>664</v>
      </c>
      <c r="J78">
        <v>683</v>
      </c>
      <c r="K78">
        <v>694</v>
      </c>
      <c r="P78">
        <v>193.971</v>
      </c>
      <c r="Q78">
        <v>199.614</v>
      </c>
      <c r="R78">
        <v>202.69969499999999</v>
      </c>
    </row>
    <row r="79" spans="1:18" ht="12" customHeight="1">
      <c r="A79" s="205"/>
      <c r="B79" s="13">
        <v>10</v>
      </c>
      <c r="C79" s="117">
        <f t="shared" si="4"/>
        <v>1092.8</v>
      </c>
      <c r="D79" s="117">
        <f t="shared" si="5"/>
        <v>1124.8</v>
      </c>
      <c r="E79" s="117">
        <f t="shared" si="6"/>
        <v>1142.4000000000001</v>
      </c>
      <c r="F79" s="139"/>
      <c r="H79" s="91"/>
      <c r="I79">
        <v>683</v>
      </c>
      <c r="J79">
        <v>703</v>
      </c>
      <c r="K79">
        <v>714</v>
      </c>
      <c r="P79">
        <v>199.614</v>
      </c>
      <c r="Q79">
        <v>205.428</v>
      </c>
      <c r="R79">
        <v>208.59662999999998</v>
      </c>
    </row>
    <row r="80" spans="1:18" ht="12" customHeight="1">
      <c r="A80" s="206"/>
      <c r="B80" s="13">
        <v>15</v>
      </c>
      <c r="C80" s="117">
        <f t="shared" si="4"/>
        <v>1126.4000000000001</v>
      </c>
      <c r="D80" s="117">
        <f t="shared" si="5"/>
        <v>1158.4000000000001</v>
      </c>
      <c r="E80" s="117">
        <f t="shared" si="6"/>
        <v>1176</v>
      </c>
      <c r="F80" s="139"/>
      <c r="H80" s="91"/>
      <c r="I80">
        <v>704</v>
      </c>
      <c r="J80">
        <v>724</v>
      </c>
      <c r="K80">
        <v>735</v>
      </c>
      <c r="P80">
        <v>205.59899999999999</v>
      </c>
      <c r="Q80">
        <v>211.584</v>
      </c>
      <c r="R80">
        <v>214.85095499999997</v>
      </c>
    </row>
    <row r="81" spans="1:18" ht="12" customHeight="1">
      <c r="A81" s="204">
        <v>700</v>
      </c>
      <c r="B81" s="12">
        <v>2.5</v>
      </c>
      <c r="C81" s="117">
        <f t="shared" si="4"/>
        <v>1051.2</v>
      </c>
      <c r="D81" s="117">
        <f t="shared" si="5"/>
        <v>1081.5999999999999</v>
      </c>
      <c r="E81" s="117">
        <f t="shared" si="6"/>
        <v>1097.5999999999999</v>
      </c>
      <c r="F81" s="139"/>
      <c r="H81" s="91"/>
      <c r="I81">
        <v>657</v>
      </c>
      <c r="J81">
        <v>676</v>
      </c>
      <c r="K81">
        <v>686</v>
      </c>
      <c r="P81">
        <v>191.86199999999999</v>
      </c>
      <c r="Q81">
        <v>197.44800000000001</v>
      </c>
      <c r="R81">
        <v>200.49578999999997</v>
      </c>
    </row>
    <row r="82" spans="1:18" ht="12" customHeight="1">
      <c r="A82" s="205"/>
      <c r="B82" s="13">
        <v>5</v>
      </c>
      <c r="C82" s="117">
        <f t="shared" si="4"/>
        <v>1080</v>
      </c>
      <c r="D82" s="117">
        <f t="shared" si="5"/>
        <v>1112</v>
      </c>
      <c r="E82" s="117">
        <f t="shared" si="6"/>
        <v>1129.5999999999999</v>
      </c>
      <c r="F82" s="139"/>
      <c r="H82" s="91"/>
      <c r="I82">
        <v>675</v>
      </c>
      <c r="J82">
        <v>695</v>
      </c>
      <c r="K82">
        <v>706</v>
      </c>
      <c r="P82">
        <v>197.27699999999999</v>
      </c>
      <c r="Q82">
        <v>203.03399999999999</v>
      </c>
      <c r="R82">
        <v>206.15446499999996</v>
      </c>
    </row>
    <row r="83" spans="1:18" ht="12" customHeight="1">
      <c r="A83" s="205"/>
      <c r="B83" s="13">
        <v>10</v>
      </c>
      <c r="C83" s="117">
        <f t="shared" si="4"/>
        <v>1112</v>
      </c>
      <c r="D83" s="117">
        <f t="shared" si="5"/>
        <v>1144</v>
      </c>
      <c r="E83" s="117">
        <f t="shared" si="6"/>
        <v>1161.5999999999999</v>
      </c>
      <c r="F83" s="139"/>
      <c r="H83" s="91"/>
      <c r="I83">
        <v>695</v>
      </c>
      <c r="J83">
        <v>715</v>
      </c>
      <c r="K83">
        <v>726</v>
      </c>
      <c r="P83">
        <v>203.03399999999999</v>
      </c>
      <c r="Q83">
        <v>208.94299999999998</v>
      </c>
      <c r="R83">
        <v>212.17052999999999</v>
      </c>
    </row>
    <row r="84" spans="1:18" ht="12" customHeight="1">
      <c r="A84" s="206"/>
      <c r="B84" s="13">
        <v>15</v>
      </c>
      <c r="C84" s="117">
        <f t="shared" si="4"/>
        <v>1145.5999999999999</v>
      </c>
      <c r="D84" s="117">
        <f t="shared" si="5"/>
        <v>1179.2</v>
      </c>
      <c r="E84" s="117">
        <f t="shared" si="6"/>
        <v>1196.8</v>
      </c>
      <c r="F84" s="139"/>
      <c r="H84" s="91"/>
      <c r="I84">
        <v>716</v>
      </c>
      <c r="J84">
        <v>737</v>
      </c>
      <c r="K84">
        <v>748</v>
      </c>
      <c r="P84">
        <v>209.114</v>
      </c>
      <c r="Q84">
        <v>215.21299999999999</v>
      </c>
      <c r="R84">
        <v>218.52412999999999</v>
      </c>
    </row>
    <row r="85" spans="1:18" ht="12" customHeight="1">
      <c r="A85" s="204">
        <v>750</v>
      </c>
      <c r="B85" s="12">
        <v>2.5</v>
      </c>
      <c r="C85" s="117">
        <f t="shared" si="4"/>
        <v>1051.2</v>
      </c>
      <c r="D85" s="117">
        <f t="shared" si="5"/>
        <v>1081.5999999999999</v>
      </c>
      <c r="E85" s="117">
        <f t="shared" si="6"/>
        <v>1097.5999999999999</v>
      </c>
      <c r="F85" s="139"/>
      <c r="H85" s="91"/>
      <c r="I85">
        <v>657</v>
      </c>
      <c r="J85">
        <v>676</v>
      </c>
      <c r="K85">
        <v>686</v>
      </c>
      <c r="P85">
        <v>191.86199999999999</v>
      </c>
      <c r="Q85">
        <v>197.44800000000001</v>
      </c>
      <c r="R85">
        <v>200.49578999999997</v>
      </c>
    </row>
    <row r="86" spans="1:18" ht="12" customHeight="1">
      <c r="A86" s="205"/>
      <c r="B86" s="13">
        <v>5</v>
      </c>
      <c r="C86" s="117">
        <f t="shared" si="4"/>
        <v>1080</v>
      </c>
      <c r="D86" s="117">
        <f t="shared" si="5"/>
        <v>1112</v>
      </c>
      <c r="E86" s="117">
        <f t="shared" si="6"/>
        <v>1129.5999999999999</v>
      </c>
      <c r="F86" s="139"/>
      <c r="H86" s="91"/>
      <c r="I86">
        <v>675</v>
      </c>
      <c r="J86">
        <v>695</v>
      </c>
      <c r="K86">
        <v>706</v>
      </c>
      <c r="P86">
        <v>197.27699999999999</v>
      </c>
      <c r="Q86">
        <v>203.03399999999999</v>
      </c>
      <c r="R86">
        <v>206.15446499999996</v>
      </c>
    </row>
    <row r="87" spans="1:18" ht="12" customHeight="1">
      <c r="A87" s="205"/>
      <c r="B87" s="13">
        <v>10</v>
      </c>
      <c r="C87" s="117">
        <f t="shared" si="4"/>
        <v>1112</v>
      </c>
      <c r="D87" s="117">
        <f t="shared" si="5"/>
        <v>1144</v>
      </c>
      <c r="E87" s="117">
        <f t="shared" si="6"/>
        <v>1161.5999999999999</v>
      </c>
      <c r="F87" s="139"/>
      <c r="H87" s="91"/>
      <c r="I87">
        <v>695</v>
      </c>
      <c r="J87">
        <v>715</v>
      </c>
      <c r="K87">
        <v>726</v>
      </c>
      <c r="P87">
        <v>203.03399999999999</v>
      </c>
      <c r="Q87">
        <v>208.94299999999998</v>
      </c>
      <c r="R87">
        <v>212.17052999999999</v>
      </c>
    </row>
    <row r="88" spans="1:18" ht="12" customHeight="1">
      <c r="A88" s="206"/>
      <c r="B88" s="13">
        <v>15</v>
      </c>
      <c r="C88" s="117">
        <f t="shared" si="4"/>
        <v>1145.5999999999999</v>
      </c>
      <c r="D88" s="117">
        <f t="shared" si="5"/>
        <v>1179.2</v>
      </c>
      <c r="E88" s="117">
        <f t="shared" si="6"/>
        <v>1196.8</v>
      </c>
      <c r="F88" s="139"/>
      <c r="H88" s="91"/>
      <c r="I88">
        <v>716</v>
      </c>
      <c r="J88">
        <v>737</v>
      </c>
      <c r="K88">
        <v>748</v>
      </c>
      <c r="P88">
        <v>209.114</v>
      </c>
      <c r="Q88">
        <v>215.21299999999999</v>
      </c>
      <c r="R88">
        <v>218.52412999999999</v>
      </c>
    </row>
    <row r="89" spans="1:18" ht="12" customHeight="1">
      <c r="A89" s="204">
        <v>800</v>
      </c>
      <c r="B89" s="12">
        <v>2.5</v>
      </c>
      <c r="C89" s="117">
        <f t="shared" si="4"/>
        <v>1051.2</v>
      </c>
      <c r="D89" s="117">
        <f t="shared" si="5"/>
        <v>1081.5999999999999</v>
      </c>
      <c r="E89" s="117">
        <f t="shared" si="6"/>
        <v>1097.5999999999999</v>
      </c>
      <c r="F89" s="139"/>
      <c r="H89" s="91"/>
      <c r="I89">
        <v>657</v>
      </c>
      <c r="J89">
        <v>676</v>
      </c>
      <c r="K89">
        <v>686</v>
      </c>
      <c r="P89">
        <v>191.86199999999999</v>
      </c>
      <c r="Q89">
        <v>197.44800000000001</v>
      </c>
      <c r="R89">
        <v>200.49578999999997</v>
      </c>
    </row>
    <row r="90" spans="1:18" ht="12" customHeight="1">
      <c r="A90" s="205"/>
      <c r="B90" s="13">
        <v>5</v>
      </c>
      <c r="C90" s="117">
        <f t="shared" si="4"/>
        <v>1080</v>
      </c>
      <c r="D90" s="117">
        <f t="shared" si="5"/>
        <v>1112</v>
      </c>
      <c r="E90" s="117">
        <f t="shared" si="6"/>
        <v>1129.5999999999999</v>
      </c>
      <c r="F90" s="139"/>
      <c r="H90" s="91"/>
      <c r="I90">
        <v>675</v>
      </c>
      <c r="J90">
        <v>695</v>
      </c>
      <c r="K90">
        <v>706</v>
      </c>
      <c r="P90">
        <v>197.27699999999999</v>
      </c>
      <c r="Q90">
        <v>203.03399999999999</v>
      </c>
      <c r="R90">
        <v>206.15446499999996</v>
      </c>
    </row>
    <row r="91" spans="1:18" ht="12" customHeight="1">
      <c r="A91" s="205"/>
      <c r="B91" s="13">
        <v>10</v>
      </c>
      <c r="C91" s="117">
        <f t="shared" si="4"/>
        <v>1112</v>
      </c>
      <c r="D91" s="117">
        <f t="shared" si="5"/>
        <v>1144</v>
      </c>
      <c r="E91" s="117">
        <f t="shared" si="6"/>
        <v>1161.5999999999999</v>
      </c>
      <c r="F91" s="139"/>
      <c r="H91" s="91"/>
      <c r="I91">
        <v>695</v>
      </c>
      <c r="J91">
        <v>715</v>
      </c>
      <c r="K91">
        <v>726</v>
      </c>
      <c r="P91">
        <v>203.03399999999999</v>
      </c>
      <c r="Q91">
        <v>208.94299999999998</v>
      </c>
      <c r="R91">
        <v>212.17052999999999</v>
      </c>
    </row>
    <row r="92" spans="1:18" ht="12" customHeight="1">
      <c r="A92" s="206"/>
      <c r="B92" s="13">
        <v>15</v>
      </c>
      <c r="C92" s="117">
        <f t="shared" si="4"/>
        <v>1145.5999999999999</v>
      </c>
      <c r="D92" s="117">
        <f t="shared" si="5"/>
        <v>1179.2</v>
      </c>
      <c r="E92" s="117">
        <f t="shared" si="6"/>
        <v>1196.8</v>
      </c>
      <c r="F92" s="139"/>
      <c r="H92" s="91"/>
      <c r="I92">
        <v>716</v>
      </c>
      <c r="J92">
        <v>737</v>
      </c>
      <c r="K92">
        <v>748</v>
      </c>
      <c r="P92">
        <v>209.114</v>
      </c>
      <c r="Q92">
        <v>215.21299999999999</v>
      </c>
      <c r="R92">
        <v>218.52412999999999</v>
      </c>
    </row>
    <row r="93" spans="1:18" ht="12" customHeight="1">
      <c r="A93" s="204">
        <v>1000</v>
      </c>
      <c r="B93" s="12">
        <v>2.5</v>
      </c>
      <c r="C93" s="117">
        <f t="shared" si="4"/>
        <v>1086.4000000000001</v>
      </c>
      <c r="D93" s="117">
        <f t="shared" si="5"/>
        <v>1118.4000000000001</v>
      </c>
      <c r="E93" s="117">
        <f t="shared" si="6"/>
        <v>1134.4000000000001</v>
      </c>
      <c r="F93" s="139"/>
      <c r="H93" s="91"/>
      <c r="I93">
        <v>679</v>
      </c>
      <c r="J93">
        <v>699</v>
      </c>
      <c r="K93">
        <v>709</v>
      </c>
      <c r="P93">
        <v>198.303</v>
      </c>
      <c r="Q93">
        <v>204.07899999999998</v>
      </c>
      <c r="R93">
        <v>207.22663499999999</v>
      </c>
    </row>
    <row r="94" spans="1:18" ht="12" customHeight="1">
      <c r="A94" s="205"/>
      <c r="B94" s="13">
        <v>5</v>
      </c>
      <c r="C94" s="117">
        <f t="shared" si="4"/>
        <v>1116.8</v>
      </c>
      <c r="D94" s="117">
        <f t="shared" si="5"/>
        <v>1148.8</v>
      </c>
      <c r="E94" s="117">
        <f t="shared" si="6"/>
        <v>1166.4000000000001</v>
      </c>
      <c r="F94" s="139"/>
      <c r="H94" s="91"/>
      <c r="I94">
        <v>698</v>
      </c>
      <c r="J94">
        <v>718</v>
      </c>
      <c r="K94">
        <v>729</v>
      </c>
      <c r="P94">
        <v>203.90799999999999</v>
      </c>
      <c r="Q94">
        <v>209.85499999999999</v>
      </c>
      <c r="R94">
        <v>213.08385999999996</v>
      </c>
    </row>
    <row r="95" spans="1:18" ht="12" customHeight="1">
      <c r="A95" s="205"/>
      <c r="B95" s="13">
        <v>10</v>
      </c>
      <c r="C95" s="117">
        <f t="shared" si="4"/>
        <v>1148.8</v>
      </c>
      <c r="D95" s="117">
        <f t="shared" si="5"/>
        <v>1182.4000000000001</v>
      </c>
      <c r="E95" s="117">
        <f t="shared" si="6"/>
        <v>1201.5999999999999</v>
      </c>
      <c r="F95" s="139"/>
      <c r="H95" s="91"/>
      <c r="I95">
        <v>718</v>
      </c>
      <c r="J95">
        <v>739</v>
      </c>
      <c r="K95">
        <v>751</v>
      </c>
      <c r="P95">
        <v>209.85499999999999</v>
      </c>
      <c r="Q95">
        <v>215.97299999999998</v>
      </c>
      <c r="R95">
        <v>219.29847499999997</v>
      </c>
    </row>
    <row r="96" spans="1:18" ht="12" customHeight="1">
      <c r="A96" s="206"/>
      <c r="B96" s="13">
        <v>15</v>
      </c>
      <c r="C96" s="117">
        <f t="shared" si="4"/>
        <v>1184</v>
      </c>
      <c r="D96" s="117">
        <f t="shared" si="5"/>
        <v>1217.5999999999999</v>
      </c>
      <c r="E96" s="117">
        <f t="shared" si="6"/>
        <v>1236.8</v>
      </c>
      <c r="F96" s="139"/>
      <c r="H96" s="91"/>
      <c r="I96">
        <v>740</v>
      </c>
      <c r="J96">
        <v>761</v>
      </c>
      <c r="K96">
        <v>773</v>
      </c>
      <c r="P96">
        <v>216.14400000000001</v>
      </c>
      <c r="Q96">
        <v>222.452</v>
      </c>
      <c r="R96">
        <v>225.87047999999999</v>
      </c>
    </row>
    <row r="97" spans="1:18" ht="12" customHeight="1">
      <c r="A97" s="204">
        <v>1200</v>
      </c>
      <c r="B97" s="12">
        <v>2.5</v>
      </c>
      <c r="C97" s="117">
        <f t="shared" si="4"/>
        <v>1112</v>
      </c>
      <c r="D97" s="117">
        <f t="shared" si="5"/>
        <v>1145.5999999999999</v>
      </c>
      <c r="E97" s="117">
        <f t="shared" si="6"/>
        <v>1163.2</v>
      </c>
      <c r="F97" s="139"/>
      <c r="H97" s="91"/>
      <c r="I97">
        <v>695</v>
      </c>
      <c r="J97">
        <v>716</v>
      </c>
      <c r="K97">
        <v>727</v>
      </c>
      <c r="P97">
        <v>203.12899999999999</v>
      </c>
      <c r="Q97">
        <v>209.05699999999999</v>
      </c>
      <c r="R97">
        <v>212.26980499999996</v>
      </c>
    </row>
    <row r="98" spans="1:18" ht="12" customHeight="1">
      <c r="A98" s="205"/>
      <c r="B98" s="13">
        <v>5</v>
      </c>
      <c r="C98" s="117">
        <f t="shared" si="4"/>
        <v>1144</v>
      </c>
      <c r="D98" s="117">
        <f t="shared" si="5"/>
        <v>1177.5999999999999</v>
      </c>
      <c r="E98" s="117">
        <f t="shared" si="6"/>
        <v>1195.2</v>
      </c>
      <c r="F98" s="139"/>
      <c r="H98" s="91"/>
      <c r="I98">
        <v>715</v>
      </c>
      <c r="J98">
        <v>736</v>
      </c>
      <c r="K98">
        <v>747</v>
      </c>
      <c r="P98">
        <v>208.886</v>
      </c>
      <c r="Q98">
        <v>214.96599999999998</v>
      </c>
      <c r="R98">
        <v>218.28586999999999</v>
      </c>
    </row>
    <row r="99" spans="1:18" ht="12" customHeight="1">
      <c r="A99" s="205"/>
      <c r="B99" s="13">
        <v>10</v>
      </c>
      <c r="C99" s="117">
        <f t="shared" si="4"/>
        <v>1177.5999999999999</v>
      </c>
      <c r="D99" s="117">
        <f t="shared" si="5"/>
        <v>1211.2</v>
      </c>
      <c r="E99" s="117">
        <f t="shared" si="6"/>
        <v>1230.4000000000001</v>
      </c>
      <c r="F99" s="139"/>
      <c r="H99" s="91"/>
      <c r="I99">
        <v>736</v>
      </c>
      <c r="J99">
        <v>757</v>
      </c>
      <c r="K99">
        <v>769</v>
      </c>
      <c r="P99">
        <v>214.96599999999998</v>
      </c>
      <c r="Q99">
        <v>221.23599999999999</v>
      </c>
      <c r="R99">
        <v>224.63946999999996</v>
      </c>
    </row>
    <row r="100" spans="1:18" ht="12" customHeight="1">
      <c r="A100" s="206"/>
      <c r="B100" s="13">
        <v>15</v>
      </c>
      <c r="C100" s="117">
        <f t="shared" si="4"/>
        <v>1212.8</v>
      </c>
      <c r="D100" s="117">
        <f t="shared" si="5"/>
        <v>1248</v>
      </c>
      <c r="E100" s="117">
        <f t="shared" si="6"/>
        <v>1267.2</v>
      </c>
      <c r="F100" s="139"/>
      <c r="H100" s="91"/>
      <c r="I100">
        <v>758</v>
      </c>
      <c r="J100">
        <v>780</v>
      </c>
      <c r="K100">
        <v>792</v>
      </c>
      <c r="P100">
        <v>221.42599999999999</v>
      </c>
      <c r="Q100">
        <v>227.86699999999999</v>
      </c>
      <c r="R100">
        <v>231.39016999999998</v>
      </c>
    </row>
    <row r="101" spans="1:18" ht="12" customHeight="1">
      <c r="A101" s="204">
        <v>1250</v>
      </c>
      <c r="B101" s="12">
        <v>2.5</v>
      </c>
      <c r="C101" s="117">
        <f t="shared" si="4"/>
        <v>1112</v>
      </c>
      <c r="D101" s="117">
        <f t="shared" si="5"/>
        <v>1145.5999999999999</v>
      </c>
      <c r="E101" s="117">
        <f t="shared" si="6"/>
        <v>1163.2</v>
      </c>
      <c r="F101" s="139"/>
      <c r="H101" s="91"/>
      <c r="I101">
        <v>695</v>
      </c>
      <c r="J101">
        <v>716</v>
      </c>
      <c r="K101">
        <v>727</v>
      </c>
      <c r="P101">
        <v>203.12899999999999</v>
      </c>
      <c r="Q101">
        <v>209.05699999999999</v>
      </c>
      <c r="R101">
        <v>212.26980499999996</v>
      </c>
    </row>
    <row r="102" spans="1:18" ht="12" customHeight="1">
      <c r="A102" s="205"/>
      <c r="B102" s="13">
        <v>5</v>
      </c>
      <c r="C102" s="117">
        <f t="shared" si="4"/>
        <v>1144</v>
      </c>
      <c r="D102" s="117">
        <f t="shared" si="5"/>
        <v>1177.5999999999999</v>
      </c>
      <c r="E102" s="117">
        <f t="shared" si="6"/>
        <v>1195.2</v>
      </c>
      <c r="F102" s="139"/>
      <c r="H102" s="91"/>
      <c r="I102">
        <v>715</v>
      </c>
      <c r="J102">
        <v>736</v>
      </c>
      <c r="K102">
        <v>747</v>
      </c>
      <c r="P102">
        <v>208.886</v>
      </c>
      <c r="Q102">
        <v>214.96599999999998</v>
      </c>
      <c r="R102">
        <v>218.28586999999999</v>
      </c>
    </row>
    <row r="103" spans="1:18" ht="12" customHeight="1">
      <c r="A103" s="205"/>
      <c r="B103" s="13">
        <v>10</v>
      </c>
      <c r="C103" s="117">
        <f t="shared" si="4"/>
        <v>1177.5999999999999</v>
      </c>
      <c r="D103" s="117">
        <f t="shared" si="5"/>
        <v>1211.2</v>
      </c>
      <c r="E103" s="117">
        <f t="shared" si="6"/>
        <v>1230.4000000000001</v>
      </c>
      <c r="F103" s="139"/>
      <c r="H103" s="91"/>
      <c r="I103">
        <v>736</v>
      </c>
      <c r="J103">
        <v>757</v>
      </c>
      <c r="K103">
        <v>769</v>
      </c>
      <c r="P103">
        <v>214.96599999999998</v>
      </c>
      <c r="Q103">
        <v>221.23599999999999</v>
      </c>
      <c r="R103">
        <v>224.63946999999996</v>
      </c>
    </row>
    <row r="104" spans="1:18" ht="12" customHeight="1">
      <c r="A104" s="206"/>
      <c r="B104" s="13">
        <v>15</v>
      </c>
      <c r="C104" s="117">
        <f t="shared" si="4"/>
        <v>1212.8</v>
      </c>
      <c r="D104" s="117">
        <f t="shared" si="5"/>
        <v>1248</v>
      </c>
      <c r="E104" s="117">
        <f t="shared" si="6"/>
        <v>1267.2</v>
      </c>
      <c r="F104" s="139"/>
      <c r="H104" s="91"/>
      <c r="I104">
        <v>758</v>
      </c>
      <c r="J104">
        <v>780</v>
      </c>
      <c r="K104">
        <v>792</v>
      </c>
      <c r="P104">
        <v>221.42599999999999</v>
      </c>
      <c r="Q104">
        <v>227.86699999999999</v>
      </c>
      <c r="R104">
        <v>231.39016999999998</v>
      </c>
    </row>
    <row r="105" spans="1:18" ht="27" customHeight="1">
      <c r="A105" s="192" t="s">
        <v>149</v>
      </c>
      <c r="B105" s="167"/>
      <c r="C105" s="167"/>
      <c r="D105" s="167"/>
      <c r="E105" s="167"/>
      <c r="F105" s="167"/>
      <c r="P105">
        <v>0</v>
      </c>
      <c r="Q105">
        <v>0</v>
      </c>
      <c r="R105">
        <v>0</v>
      </c>
    </row>
    <row r="106" spans="1:18" ht="12.75" customHeight="1">
      <c r="A106" s="169" t="s">
        <v>55</v>
      </c>
      <c r="B106" s="169"/>
      <c r="C106" s="169"/>
      <c r="D106" s="169"/>
      <c r="E106" s="169"/>
      <c r="F106" s="169"/>
      <c r="P106">
        <v>0</v>
      </c>
      <c r="Q106">
        <v>0</v>
      </c>
      <c r="R106">
        <v>0</v>
      </c>
    </row>
    <row r="107" spans="1:18" ht="12.75" customHeight="1">
      <c r="A107" s="169" t="s">
        <v>56</v>
      </c>
      <c r="B107" s="169"/>
      <c r="C107" s="169"/>
      <c r="D107" s="169"/>
      <c r="E107" s="169"/>
      <c r="F107" s="169"/>
      <c r="P107">
        <v>0</v>
      </c>
      <c r="Q107">
        <v>0</v>
      </c>
      <c r="R107">
        <v>0</v>
      </c>
    </row>
    <row r="108" spans="1:18">
      <c r="P108">
        <v>0</v>
      </c>
      <c r="Q108">
        <v>0</v>
      </c>
      <c r="R108">
        <v>0</v>
      </c>
    </row>
    <row r="109" spans="1:18">
      <c r="P109">
        <v>0</v>
      </c>
      <c r="Q109">
        <v>0</v>
      </c>
      <c r="R109">
        <v>0</v>
      </c>
    </row>
    <row r="110" spans="1:18">
      <c r="P110">
        <v>0</v>
      </c>
      <c r="Q110">
        <v>0</v>
      </c>
      <c r="R110">
        <v>0</v>
      </c>
    </row>
    <row r="111" spans="1:18">
      <c r="P111">
        <v>0</v>
      </c>
      <c r="Q111">
        <v>0</v>
      </c>
      <c r="R111">
        <v>0</v>
      </c>
    </row>
    <row r="112" spans="1:18">
      <c r="P112">
        <v>0</v>
      </c>
      <c r="Q112">
        <v>0</v>
      </c>
      <c r="R112">
        <v>0</v>
      </c>
    </row>
    <row r="113" spans="16:18">
      <c r="P113">
        <v>0</v>
      </c>
      <c r="Q113">
        <v>0</v>
      </c>
      <c r="R113">
        <v>0</v>
      </c>
    </row>
    <row r="114" spans="16:18">
      <c r="P114">
        <v>0</v>
      </c>
      <c r="Q114">
        <v>0</v>
      </c>
      <c r="R114">
        <v>0</v>
      </c>
    </row>
    <row r="115" spans="16:18">
      <c r="P115">
        <v>0</v>
      </c>
      <c r="Q115">
        <v>0</v>
      </c>
      <c r="R115">
        <v>0</v>
      </c>
    </row>
    <row r="116" spans="16:18">
      <c r="P116">
        <v>0</v>
      </c>
      <c r="Q116">
        <v>0</v>
      </c>
      <c r="R116">
        <v>0</v>
      </c>
    </row>
    <row r="117" spans="16:18">
      <c r="P117">
        <v>0</v>
      </c>
      <c r="Q117">
        <v>0</v>
      </c>
      <c r="R117">
        <v>0</v>
      </c>
    </row>
    <row r="118" spans="16:18">
      <c r="P118">
        <v>0</v>
      </c>
      <c r="Q118">
        <v>0</v>
      </c>
      <c r="R118">
        <v>0</v>
      </c>
    </row>
    <row r="119" spans="16:18">
      <c r="P119">
        <v>0</v>
      </c>
      <c r="Q119">
        <v>0</v>
      </c>
      <c r="R119">
        <v>0</v>
      </c>
    </row>
    <row r="120" spans="16:18">
      <c r="P120">
        <v>0</v>
      </c>
      <c r="Q120">
        <v>0</v>
      </c>
      <c r="R120">
        <v>0</v>
      </c>
    </row>
    <row r="121" spans="16:18">
      <c r="P121">
        <v>0</v>
      </c>
      <c r="Q121">
        <v>0</v>
      </c>
      <c r="R121">
        <v>0</v>
      </c>
    </row>
    <row r="122" spans="16:18">
      <c r="P122">
        <v>0</v>
      </c>
      <c r="Q122">
        <v>0</v>
      </c>
      <c r="R122">
        <v>0</v>
      </c>
    </row>
    <row r="123" spans="16:18">
      <c r="P123">
        <v>0</v>
      </c>
      <c r="Q123">
        <v>0</v>
      </c>
      <c r="R123">
        <v>0</v>
      </c>
    </row>
    <row r="124" spans="16:18">
      <c r="P124">
        <v>0</v>
      </c>
      <c r="Q124">
        <v>0</v>
      </c>
      <c r="R124">
        <v>0</v>
      </c>
    </row>
    <row r="125" spans="16:18">
      <c r="P125">
        <v>0</v>
      </c>
      <c r="Q125">
        <v>0</v>
      </c>
      <c r="R125">
        <v>0</v>
      </c>
    </row>
    <row r="126" spans="16:18">
      <c r="P126">
        <v>0</v>
      </c>
      <c r="Q126">
        <v>0</v>
      </c>
      <c r="R126">
        <v>0</v>
      </c>
    </row>
    <row r="127" spans="16:18">
      <c r="P127">
        <v>0</v>
      </c>
      <c r="Q127">
        <v>0</v>
      </c>
      <c r="R127">
        <v>0</v>
      </c>
    </row>
    <row r="128" spans="16:18">
      <c r="P128">
        <v>0</v>
      </c>
      <c r="Q128">
        <v>0</v>
      </c>
      <c r="R128">
        <v>0</v>
      </c>
    </row>
    <row r="129" spans="16:18">
      <c r="P129">
        <v>0</v>
      </c>
      <c r="Q129">
        <v>0</v>
      </c>
      <c r="R129">
        <v>0</v>
      </c>
    </row>
    <row r="130" spans="16:18">
      <c r="P130">
        <v>0</v>
      </c>
      <c r="Q130">
        <v>0</v>
      </c>
      <c r="R130">
        <v>0</v>
      </c>
    </row>
    <row r="131" spans="16:18">
      <c r="P131">
        <v>0</v>
      </c>
      <c r="Q131">
        <v>0</v>
      </c>
      <c r="R131">
        <v>0</v>
      </c>
    </row>
    <row r="132" spans="16:18">
      <c r="P132">
        <v>0</v>
      </c>
      <c r="Q132">
        <v>0</v>
      </c>
      <c r="R132">
        <v>0</v>
      </c>
    </row>
    <row r="133" spans="16:18">
      <c r="P133">
        <v>0</v>
      </c>
      <c r="Q133">
        <v>0</v>
      </c>
      <c r="R133">
        <v>0</v>
      </c>
    </row>
    <row r="134" spans="16:18">
      <c r="P134">
        <v>0</v>
      </c>
      <c r="Q134">
        <v>0</v>
      </c>
      <c r="R134">
        <v>0</v>
      </c>
    </row>
    <row r="135" spans="16:18">
      <c r="P135">
        <v>0</v>
      </c>
      <c r="Q135">
        <v>0</v>
      </c>
      <c r="R135">
        <v>0</v>
      </c>
    </row>
    <row r="136" spans="16:18">
      <c r="P136">
        <v>0</v>
      </c>
      <c r="Q136">
        <v>0</v>
      </c>
      <c r="R136">
        <v>0</v>
      </c>
    </row>
    <row r="137" spans="16:18">
      <c r="P137">
        <v>0</v>
      </c>
      <c r="Q137">
        <v>0</v>
      </c>
      <c r="R137">
        <v>0</v>
      </c>
    </row>
    <row r="138" spans="16:18">
      <c r="P138">
        <v>0</v>
      </c>
      <c r="Q138">
        <v>0</v>
      </c>
      <c r="R138">
        <v>0</v>
      </c>
    </row>
    <row r="139" spans="16:18">
      <c r="P139">
        <v>0</v>
      </c>
      <c r="Q139">
        <v>0</v>
      </c>
      <c r="R139">
        <v>0</v>
      </c>
    </row>
    <row r="140" spans="16:18">
      <c r="P140">
        <v>0</v>
      </c>
      <c r="Q140">
        <v>0</v>
      </c>
      <c r="R140">
        <v>0</v>
      </c>
    </row>
    <row r="141" spans="16:18">
      <c r="P141">
        <v>0</v>
      </c>
      <c r="Q141">
        <v>0</v>
      </c>
      <c r="R141">
        <v>0</v>
      </c>
    </row>
    <row r="142" spans="16:18">
      <c r="P142">
        <v>0</v>
      </c>
      <c r="Q142">
        <v>0</v>
      </c>
      <c r="R142">
        <v>0</v>
      </c>
    </row>
    <row r="143" spans="16:18">
      <c r="P143">
        <v>0</v>
      </c>
      <c r="Q143">
        <v>0</v>
      </c>
      <c r="R143">
        <v>0</v>
      </c>
    </row>
    <row r="144" spans="16:18">
      <c r="P144">
        <v>0</v>
      </c>
      <c r="Q144">
        <v>0</v>
      </c>
      <c r="R144">
        <v>0</v>
      </c>
    </row>
    <row r="145" spans="16:18">
      <c r="P145">
        <v>0</v>
      </c>
      <c r="Q145">
        <v>0</v>
      </c>
      <c r="R145">
        <v>0</v>
      </c>
    </row>
    <row r="146" spans="16:18">
      <c r="P146">
        <v>0</v>
      </c>
      <c r="Q146">
        <v>0</v>
      </c>
      <c r="R146">
        <v>0</v>
      </c>
    </row>
    <row r="147" spans="16:18">
      <c r="P147">
        <v>0</v>
      </c>
      <c r="Q147">
        <v>0</v>
      </c>
      <c r="R147">
        <v>0</v>
      </c>
    </row>
    <row r="148" spans="16:18">
      <c r="P148">
        <v>0</v>
      </c>
      <c r="Q148">
        <v>0</v>
      </c>
      <c r="R148">
        <v>0</v>
      </c>
    </row>
    <row r="149" spans="16:18">
      <c r="P149">
        <v>0</v>
      </c>
      <c r="Q149">
        <v>0</v>
      </c>
      <c r="R149">
        <v>0</v>
      </c>
    </row>
    <row r="150" spans="16:18">
      <c r="P150">
        <v>0</v>
      </c>
      <c r="Q150">
        <v>0</v>
      </c>
      <c r="R150">
        <v>0</v>
      </c>
    </row>
    <row r="151" spans="16:18">
      <c r="P151">
        <v>0</v>
      </c>
      <c r="Q151">
        <v>0</v>
      </c>
      <c r="R151">
        <v>0</v>
      </c>
    </row>
    <row r="152" spans="16:18">
      <c r="P152">
        <v>0</v>
      </c>
      <c r="Q152">
        <v>0</v>
      </c>
      <c r="R152">
        <v>0</v>
      </c>
    </row>
    <row r="153" spans="16:18">
      <c r="P153">
        <v>0</v>
      </c>
      <c r="Q153">
        <v>0</v>
      </c>
      <c r="R153">
        <v>0</v>
      </c>
    </row>
    <row r="154" spans="16:18">
      <c r="P154">
        <v>0</v>
      </c>
      <c r="Q154">
        <v>0</v>
      </c>
      <c r="R154">
        <v>0</v>
      </c>
    </row>
    <row r="155" spans="16:18">
      <c r="P155">
        <v>0</v>
      </c>
      <c r="Q155">
        <v>0</v>
      </c>
      <c r="R155">
        <v>0</v>
      </c>
    </row>
    <row r="156" spans="16:18">
      <c r="P156">
        <v>0</v>
      </c>
      <c r="Q156">
        <v>0</v>
      </c>
      <c r="R156">
        <v>0</v>
      </c>
    </row>
    <row r="157" spans="16:18">
      <c r="P157">
        <v>0</v>
      </c>
      <c r="Q157">
        <v>0</v>
      </c>
      <c r="R157">
        <v>0</v>
      </c>
    </row>
    <row r="158" spans="16:18">
      <c r="P158">
        <v>0</v>
      </c>
      <c r="Q158">
        <v>0</v>
      </c>
      <c r="R158">
        <v>0</v>
      </c>
    </row>
    <row r="159" spans="16:18">
      <c r="P159">
        <v>0</v>
      </c>
      <c r="Q159">
        <v>0</v>
      </c>
      <c r="R159">
        <v>0</v>
      </c>
    </row>
    <row r="160" spans="16:18">
      <c r="P160">
        <v>0</v>
      </c>
      <c r="Q160">
        <v>0</v>
      </c>
      <c r="R160">
        <v>0</v>
      </c>
    </row>
    <row r="161" spans="16:18">
      <c r="P161">
        <v>0</v>
      </c>
      <c r="Q161">
        <v>0</v>
      </c>
      <c r="R161">
        <v>0</v>
      </c>
    </row>
  </sheetData>
  <mergeCells count="38">
    <mergeCell ref="A2:F2"/>
    <mergeCell ref="A3:E3"/>
    <mergeCell ref="F3:F51"/>
    <mergeCell ref="A7:A8"/>
    <mergeCell ref="A9:A10"/>
    <mergeCell ref="A11:A13"/>
    <mergeCell ref="A14:A16"/>
    <mergeCell ref="A17:A19"/>
    <mergeCell ref="A20:A23"/>
    <mergeCell ref="A24:A27"/>
    <mergeCell ref="A28:A30"/>
    <mergeCell ref="A31:A33"/>
    <mergeCell ref="A34:A36"/>
    <mergeCell ref="A37:A39"/>
    <mergeCell ref="A40:A43"/>
    <mergeCell ref="A44:A47"/>
    <mergeCell ref="A48:A51"/>
    <mergeCell ref="A52:F52"/>
    <mergeCell ref="A53:F53"/>
    <mergeCell ref="A54:F54"/>
    <mergeCell ref="A55:E55"/>
    <mergeCell ref="F55:F104"/>
    <mergeCell ref="A57:A59"/>
    <mergeCell ref="A60:A62"/>
    <mergeCell ref="A63:A65"/>
    <mergeCell ref="A66:A68"/>
    <mergeCell ref="A69:A72"/>
    <mergeCell ref="A73:A76"/>
    <mergeCell ref="A77:A80"/>
    <mergeCell ref="A81:A84"/>
    <mergeCell ref="A85:A88"/>
    <mergeCell ref="A89:A92"/>
    <mergeCell ref="A93:A96"/>
    <mergeCell ref="A97:A100"/>
    <mergeCell ref="A105:F105"/>
    <mergeCell ref="A106:F106"/>
    <mergeCell ref="A107:F107"/>
    <mergeCell ref="A101:A104"/>
  </mergeCells>
  <pageMargins left="1" right="1" top="1" bottom="1" header="0.5" footer="0.5"/>
  <pageSetup paperSize="9" scale="80" fitToHeight="2" orientation="portrait" r:id="rId1"/>
  <rowBreaks count="1" manualBreakCount="1">
    <brk id="53" max="5" man="1"/>
  </rowBreaks>
  <colBreaks count="1" manualBreakCount="1">
    <brk id="7" max="10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26</vt:i4>
      </vt:variant>
      <vt:variant>
        <vt:lpstr>Adlandırılmış Aralıklar</vt:lpstr>
      </vt:variant>
      <vt:variant>
        <vt:i4>25</vt:i4>
      </vt:variant>
    </vt:vector>
  </HeadingPairs>
  <TitlesOfParts>
    <vt:vector size="51" baseType="lpstr">
      <vt:lpstr>data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'Table 1'!Yazdırma_Alanı</vt:lpstr>
      <vt:lpstr>'Table 10'!Yazdırma_Alanı</vt:lpstr>
      <vt:lpstr>'Table 11'!Yazdırma_Alanı</vt:lpstr>
      <vt:lpstr>'Table 12'!Yazdırma_Alanı</vt:lpstr>
      <vt:lpstr>'Table 13'!Yazdırma_Alanı</vt:lpstr>
      <vt:lpstr>'Table 14'!Yazdırma_Alanı</vt:lpstr>
      <vt:lpstr>'Table 15'!Yazdırma_Alanı</vt:lpstr>
      <vt:lpstr>'Table 16'!Yazdırma_Alanı</vt:lpstr>
      <vt:lpstr>'Table 17'!Yazdırma_Alanı</vt:lpstr>
      <vt:lpstr>'Table 18'!Yazdırma_Alanı</vt:lpstr>
      <vt:lpstr>'Table 19'!Yazdırma_Alanı</vt:lpstr>
      <vt:lpstr>'Table 2'!Yazdırma_Alanı</vt:lpstr>
      <vt:lpstr>'Table 20'!Yazdırma_Alanı</vt:lpstr>
      <vt:lpstr>'Table 21'!Yazdırma_Alanı</vt:lpstr>
      <vt:lpstr>'Table 22'!Yazdırma_Alanı</vt:lpstr>
      <vt:lpstr>'Table 23'!Yazdırma_Alanı</vt:lpstr>
      <vt:lpstr>'Table 24'!Yazdırma_Alanı</vt:lpstr>
      <vt:lpstr>'Table 25'!Yazdırma_Alanı</vt:lpstr>
      <vt:lpstr>'Table 3'!Yazdırma_Alanı</vt:lpstr>
      <vt:lpstr>'Table 4'!Yazdırma_Alanı</vt:lpstr>
      <vt:lpstr>'Table 5'!Yazdırma_Alanı</vt:lpstr>
      <vt:lpstr>'Table 6'!Yazdırma_Alanı</vt:lpstr>
      <vt:lpstr>'Table 7'!Yazdırma_Alanı</vt:lpstr>
      <vt:lpstr>'Table 8'!Yazdırma_Alanı</vt:lpstr>
      <vt:lpstr>'Table 9'!Yazdırma_Alanı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MUHASEBE</dc:creator>
  <cp:lastModifiedBy>Merve Ozdemir</cp:lastModifiedBy>
  <cp:lastPrinted>2024-02-05T09:39:46Z</cp:lastPrinted>
  <dcterms:created xsi:type="dcterms:W3CDTF">2021-10-20T12:26:18Z</dcterms:created>
  <dcterms:modified xsi:type="dcterms:W3CDTF">2024-02-05T09:40:14Z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ada0a2f-b917-4d51-b0d0-d418a10c8b23_Enabled">
    <vt:lpwstr>true</vt:lpwstr>
  </property>
  <property fmtid="{D5CDD505-2E9C-101B-9397-08002B2CF9AE}" pid="3" name="MSIP_Label_1ada0a2f-b917-4d51-b0d0-d418a10c8b23_SetDate">
    <vt:lpwstr>2022-03-23T19:28:40Z</vt:lpwstr>
  </property>
  <property fmtid="{D5CDD505-2E9C-101B-9397-08002B2CF9AE}" pid="4" name="MSIP_Label_1ada0a2f-b917-4d51-b0d0-d418a10c8b23_Method">
    <vt:lpwstr>Standard</vt:lpwstr>
  </property>
  <property fmtid="{D5CDD505-2E9C-101B-9397-08002B2CF9AE}" pid="5" name="MSIP_Label_1ada0a2f-b917-4d51-b0d0-d418a10c8b23_Name">
    <vt:lpwstr>1ada0a2f-b917-4d51-b0d0-d418a10c8b23</vt:lpwstr>
  </property>
  <property fmtid="{D5CDD505-2E9C-101B-9397-08002B2CF9AE}" pid="6" name="MSIP_Label_1ada0a2f-b917-4d51-b0d0-d418a10c8b23_SiteId">
    <vt:lpwstr>12a3af23-a769-4654-847f-958f3d479f4a</vt:lpwstr>
  </property>
  <property fmtid="{D5CDD505-2E9C-101B-9397-08002B2CF9AE}" pid="7" name="MSIP_Label_1ada0a2f-b917-4d51-b0d0-d418a10c8b23_ActionId">
    <vt:lpwstr>13f04e25-e69e-48b4-aebb-73634b18641e</vt:lpwstr>
  </property>
  <property fmtid="{D5CDD505-2E9C-101B-9397-08002B2CF9AE}" pid="8" name="MSIP_Label_1ada0a2f-b917-4d51-b0d0-d418a10c8b23_ContentBits">
    <vt:lpwstr>0</vt:lpwstr>
  </property>
  <property fmtid="{D5CDD505-2E9C-101B-9397-08002B2CF9AE}" pid="9" name="SV_QUERY_LIST_4F35BF76-6C0D-4D9B-82B2-816C12CF3733">
    <vt:lpwstr>empty_477D106A-C0D6-4607-AEBD-E2C9D60EA279</vt:lpwstr>
  </property>
  <property fmtid="{D5CDD505-2E9C-101B-9397-08002B2CF9AE}" pid="10" name="SV_HIDDEN_GRID_QUERY_LIST_4F35BF76-6C0D-4D9B-82B2-816C12CF3733">
    <vt:lpwstr>empty_477D106A-C0D6-4607-AEBD-E2C9D60EA279</vt:lpwstr>
  </property>
</Properties>
</file>